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CITACAO 2022\EDITAL\TOMADA DE PREÇO\REFORMAS CRECHES\ANEXOS LOTE 02- MARIA LOURENÇO\"/>
    </mc:Choice>
  </mc:AlternateContent>
  <xr:revisionPtr revIDLastSave="0" documentId="13_ncr:1_{E94FA083-157B-41FC-9FF2-B691E2ACD83D}" xr6:coauthVersionLast="45" xr6:coauthVersionMax="45" xr10:uidLastSave="{00000000-0000-0000-0000-000000000000}"/>
  <bookViews>
    <workbookView xWindow="-108" yWindow="-108" windowWidth="15576" windowHeight="11928" firstSheet="1" activeTab="3" xr2:uid="{00000000-000D-0000-FFFF-FFFF00000000}"/>
  </bookViews>
  <sheets>
    <sheet name="MEMO_MARIQ" sheetId="6" state="hidden" r:id="rId1"/>
    <sheet name="ORC_MARIQ " sheetId="10" r:id="rId2"/>
    <sheet name="QUADRO DE RESUMO" sheetId="2" r:id="rId3"/>
    <sheet name="CRONOGRAMA" sheetId="8" r:id="rId4"/>
    <sheet name="BDI" sheetId="5" r:id="rId5"/>
    <sheet name="FDE_10_21" sheetId="1" state="hidden" r:id="rId6"/>
    <sheet name="CDHU_183" sheetId="4" state="hidden" r:id="rId7"/>
    <sheet name="COMPOSIÇÃO" sheetId="7" state="hidden" r:id="rId8"/>
    <sheet name="ORÇAMENTO" sheetId="9" state="hidden" r:id="rId9"/>
  </sheets>
  <definedNames>
    <definedName name="_xlnm.Print_Area" localSheetId="3">CRONOGRAMA!$B$1:$H$41</definedName>
    <definedName name="_xlnm.Print_Area" localSheetId="1">'ORC_MARIQ '!$A$1:$K$116</definedName>
    <definedName name="_xlnm.Print_Area" localSheetId="2">'QUADRO DE RESUMO'!$A$1:$K$9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8" l="1"/>
  <c r="G24" i="8"/>
  <c r="G22" i="8"/>
  <c r="G20" i="8"/>
  <c r="G18" i="8"/>
  <c r="G16" i="8"/>
  <c r="G14" i="8"/>
  <c r="G12" i="8"/>
  <c r="G10" i="8"/>
  <c r="C26" i="8"/>
  <c r="C24" i="8"/>
  <c r="C22" i="8"/>
  <c r="C20" i="8"/>
  <c r="C18" i="8"/>
  <c r="C16" i="8"/>
  <c r="C14" i="8"/>
  <c r="C12" i="8"/>
  <c r="C10" i="8"/>
  <c r="E7" i="2" l="1"/>
  <c r="F7" i="2"/>
  <c r="E8" i="2"/>
  <c r="F8" i="2"/>
  <c r="E9" i="2"/>
  <c r="F9" i="2"/>
  <c r="H96" i="10"/>
  <c r="F96" i="10"/>
  <c r="E96" i="10"/>
  <c r="H95" i="10"/>
  <c r="F95" i="10"/>
  <c r="E95" i="10"/>
  <c r="H94" i="10"/>
  <c r="F94" i="10"/>
  <c r="E94" i="10"/>
  <c r="F93" i="10"/>
  <c r="E93" i="10"/>
  <c r="H89" i="10"/>
  <c r="F89" i="10"/>
  <c r="E89" i="10"/>
  <c r="H88" i="10"/>
  <c r="F88" i="10"/>
  <c r="E88" i="10"/>
  <c r="H87" i="10"/>
  <c r="F87" i="10"/>
  <c r="E87" i="10"/>
  <c r="H86" i="10"/>
  <c r="F86" i="10"/>
  <c r="E86" i="10"/>
  <c r="H85" i="10"/>
  <c r="F85" i="10"/>
  <c r="E85" i="10"/>
  <c r="H82" i="10"/>
  <c r="F82" i="10"/>
  <c r="E82" i="10"/>
  <c r="H79" i="10"/>
  <c r="F79" i="10"/>
  <c r="E79" i="10"/>
  <c r="H78" i="10"/>
  <c r="F78" i="10"/>
  <c r="E78" i="10"/>
  <c r="H77" i="10"/>
  <c r="F77" i="10"/>
  <c r="E77" i="10"/>
  <c r="H76" i="10"/>
  <c r="F76" i="10"/>
  <c r="E76" i="10"/>
  <c r="H73" i="10"/>
  <c r="F73" i="10"/>
  <c r="E73" i="10"/>
  <c r="H72" i="10"/>
  <c r="F72" i="10"/>
  <c r="E72" i="10"/>
  <c r="H71" i="10"/>
  <c r="F71" i="10"/>
  <c r="E71" i="10"/>
  <c r="H70" i="10"/>
  <c r="F70" i="10"/>
  <c r="E70" i="10"/>
  <c r="H69" i="10"/>
  <c r="F69" i="10"/>
  <c r="E69" i="10"/>
  <c r="H68" i="10"/>
  <c r="F68" i="10"/>
  <c r="E68" i="10"/>
  <c r="H67" i="10"/>
  <c r="F67" i="10"/>
  <c r="E67" i="10"/>
  <c r="H66" i="10"/>
  <c r="F66" i="10"/>
  <c r="E66" i="10"/>
  <c r="H63" i="10"/>
  <c r="F63" i="10"/>
  <c r="E63" i="10"/>
  <c r="H62" i="10"/>
  <c r="F62" i="10"/>
  <c r="E62" i="10"/>
  <c r="H60" i="10"/>
  <c r="F60" i="10"/>
  <c r="E60" i="10"/>
  <c r="H59" i="10"/>
  <c r="F59" i="10"/>
  <c r="E59" i="10"/>
  <c r="H58" i="10"/>
  <c r="F58" i="10"/>
  <c r="E58" i="10"/>
  <c r="H57" i="10"/>
  <c r="G57" i="10"/>
  <c r="F57" i="10"/>
  <c r="E57" i="10"/>
  <c r="H56" i="10"/>
  <c r="F56" i="10"/>
  <c r="E56" i="10"/>
  <c r="H55" i="10"/>
  <c r="F55" i="10"/>
  <c r="E55" i="10"/>
  <c r="H54" i="10"/>
  <c r="G54" i="10"/>
  <c r="F54" i="10"/>
  <c r="E54" i="10"/>
  <c r="H53" i="10"/>
  <c r="F53" i="10"/>
  <c r="E53" i="10"/>
  <c r="H49" i="10"/>
  <c r="F49" i="10"/>
  <c r="E49" i="10"/>
  <c r="H48" i="10"/>
  <c r="F48" i="10"/>
  <c r="E48" i="10"/>
  <c r="H47" i="10"/>
  <c r="F47" i="10"/>
  <c r="E47" i="10"/>
  <c r="H44" i="10"/>
  <c r="F44" i="10"/>
  <c r="E44" i="10"/>
  <c r="H43" i="10"/>
  <c r="F43" i="10"/>
  <c r="E43" i="10"/>
  <c r="H41" i="10"/>
  <c r="G41" i="10"/>
  <c r="F41" i="10"/>
  <c r="E41" i="10"/>
  <c r="H40" i="10"/>
  <c r="F40" i="10"/>
  <c r="E40" i="10"/>
  <c r="H38" i="10"/>
  <c r="F38" i="10"/>
  <c r="E38" i="10"/>
  <c r="H37" i="10"/>
  <c r="F37" i="10"/>
  <c r="E37" i="10"/>
  <c r="H36" i="10"/>
  <c r="F36" i="10"/>
  <c r="E36" i="10"/>
  <c r="H32" i="10"/>
  <c r="F32" i="10"/>
  <c r="E32" i="10"/>
  <c r="H31" i="10"/>
  <c r="F31" i="10"/>
  <c r="E31" i="10"/>
  <c r="H30" i="10"/>
  <c r="F30" i="10"/>
  <c r="E30" i="10"/>
  <c r="H29" i="10"/>
  <c r="F29" i="10"/>
  <c r="E29" i="10"/>
  <c r="H28" i="10"/>
  <c r="F28" i="10"/>
  <c r="E28" i="10"/>
  <c r="H27" i="10"/>
  <c r="F27" i="10"/>
  <c r="E27" i="10"/>
  <c r="H26" i="10"/>
  <c r="F26" i="10"/>
  <c r="E26" i="10"/>
  <c r="H24" i="10"/>
  <c r="F24" i="10"/>
  <c r="E24" i="10"/>
  <c r="H23" i="10"/>
  <c r="F23" i="10"/>
  <c r="E23" i="10"/>
  <c r="H22" i="10"/>
  <c r="F22" i="10"/>
  <c r="E22" i="10"/>
  <c r="H21" i="10"/>
  <c r="F21" i="10"/>
  <c r="E21" i="10"/>
  <c r="H20" i="10"/>
  <c r="F20" i="10"/>
  <c r="E20" i="10"/>
  <c r="H19" i="10"/>
  <c r="F19" i="10"/>
  <c r="E19" i="10"/>
  <c r="H18" i="10"/>
  <c r="F18" i="10"/>
  <c r="E18" i="10"/>
  <c r="H17" i="10"/>
  <c r="F17" i="10"/>
  <c r="E17" i="10"/>
  <c r="H16" i="10"/>
  <c r="H15" i="10"/>
  <c r="G15" i="10"/>
  <c r="H14" i="10"/>
  <c r="F14" i="10"/>
  <c r="E14" i="10"/>
  <c r="H10" i="10"/>
  <c r="G10" i="10"/>
  <c r="F10" i="10"/>
  <c r="E10" i="10"/>
  <c r="H9" i="10"/>
  <c r="F9" i="10"/>
  <c r="E9" i="10"/>
  <c r="G225" i="6"/>
  <c r="G93" i="10" s="1"/>
  <c r="F225" i="6"/>
  <c r="E225" i="6"/>
  <c r="I6" i="9"/>
  <c r="H93" i="10" s="1"/>
  <c r="F222" i="6"/>
  <c r="D224" i="6"/>
  <c r="G222" i="6" s="1"/>
  <c r="G92" i="10" s="1"/>
  <c r="D222" i="6"/>
  <c r="E222" i="6"/>
  <c r="H10" i="7" l="1"/>
  <c r="I18" i="8"/>
  <c r="I12" i="8"/>
  <c r="I14" i="8"/>
  <c r="I16" i="8"/>
  <c r="I20" i="8"/>
  <c r="I22" i="8"/>
  <c r="I24" i="8"/>
  <c r="I26" i="8"/>
  <c r="I10" i="8"/>
  <c r="D144" i="6"/>
  <c r="G142" i="6" s="1"/>
  <c r="G59" i="10" l="1"/>
  <c r="D142" i="6"/>
  <c r="G145" i="6"/>
  <c r="D145" i="6"/>
  <c r="G60" i="10" l="1"/>
  <c r="D151" i="6"/>
  <c r="G139" i="6"/>
  <c r="G58" i="10" s="1"/>
  <c r="G133" i="6"/>
  <c r="G56" i="10" s="1"/>
  <c r="D126" i="6"/>
  <c r="D139" i="6" l="1"/>
  <c r="D136" i="6"/>
  <c r="F136" i="6"/>
  <c r="E136" i="6"/>
  <c r="F139" i="6" l="1"/>
  <c r="F142" i="6"/>
  <c r="F145" i="6"/>
  <c r="E139" i="6"/>
  <c r="E145" i="6"/>
  <c r="E142" i="6"/>
  <c r="D120" i="6"/>
  <c r="G118" i="6" s="1"/>
  <c r="G49" i="10" s="1"/>
  <c r="D116" i="6"/>
  <c r="D118" i="6"/>
  <c r="D113" i="6"/>
  <c r="F118" i="6"/>
  <c r="E118" i="6"/>
  <c r="D108" i="6" l="1"/>
  <c r="G106" i="6" s="1"/>
  <c r="G44" i="10" s="1"/>
  <c r="D106" i="6"/>
  <c r="C94" i="6"/>
  <c r="D102" i="6"/>
  <c r="G111" i="6"/>
  <c r="D111" i="6"/>
  <c r="D45" i="6"/>
  <c r="D234" i="6"/>
  <c r="D231" i="6"/>
  <c r="D228" i="6"/>
  <c r="D216" i="6"/>
  <c r="D213" i="6"/>
  <c r="D210" i="6"/>
  <c r="D206" i="6"/>
  <c r="D203" i="6"/>
  <c r="D198" i="6"/>
  <c r="D193" i="6"/>
  <c r="D190" i="6"/>
  <c r="D187" i="6"/>
  <c r="D184" i="6"/>
  <c r="D179" i="6"/>
  <c r="D176" i="6"/>
  <c r="D173" i="6"/>
  <c r="D170" i="6"/>
  <c r="D167" i="6"/>
  <c r="D164" i="6"/>
  <c r="D161" i="6"/>
  <c r="D158" i="6"/>
  <c r="D152" i="6"/>
  <c r="G149" i="6"/>
  <c r="D149" i="6"/>
  <c r="D133" i="6"/>
  <c r="D130" i="6"/>
  <c r="D127" i="6"/>
  <c r="G124" i="6"/>
  <c r="D124" i="6"/>
  <c r="D114" i="6"/>
  <c r="D103" i="6"/>
  <c r="F100" i="6"/>
  <c r="E100" i="6"/>
  <c r="D97" i="6"/>
  <c r="D93" i="6"/>
  <c r="D89" i="6"/>
  <c r="D86" i="6"/>
  <c r="D82" i="6"/>
  <c r="H9" i="7"/>
  <c r="H11" i="7"/>
  <c r="H7" i="7"/>
  <c r="H8" i="7"/>
  <c r="H6" i="7"/>
  <c r="D76" i="6"/>
  <c r="D68" i="6"/>
  <c r="D65" i="6"/>
  <c r="D62" i="6"/>
  <c r="D59" i="6"/>
  <c r="D56" i="6"/>
  <c r="D53" i="6"/>
  <c r="F24" i="6"/>
  <c r="F21" i="6"/>
  <c r="D51" i="6"/>
  <c r="D49" i="6"/>
  <c r="D46" i="6"/>
  <c r="G53" i="10" l="1"/>
  <c r="G62" i="10"/>
  <c r="G47" i="10"/>
  <c r="H12" i="7"/>
  <c r="H42" i="10" s="1"/>
  <c r="G130" i="6"/>
  <c r="G152" i="6"/>
  <c r="F49" i="6"/>
  <c r="E49" i="6"/>
  <c r="F46" i="6"/>
  <c r="E46" i="6"/>
  <c r="F43" i="6"/>
  <c r="F40" i="6"/>
  <c r="D43" i="6"/>
  <c r="D40" i="6"/>
  <c r="D37" i="6"/>
  <c r="D34" i="6"/>
  <c r="D31" i="6"/>
  <c r="D27" i="6"/>
  <c r="E24" i="6"/>
  <c r="D24" i="6"/>
  <c r="E21" i="6"/>
  <c r="D21" i="6"/>
  <c r="D17" i="6"/>
  <c r="D12" i="6"/>
  <c r="D9" i="6"/>
  <c r="G55" i="10" l="1"/>
  <c r="G7" i="2"/>
  <c r="H7" i="2" s="1"/>
  <c r="G63" i="10"/>
  <c r="F152" i="6"/>
  <c r="E152" i="6"/>
  <c r="G203" i="6"/>
  <c r="G85" i="10" s="1"/>
  <c r="F203" i="6" l="1"/>
  <c r="E203" i="6"/>
  <c r="F149" i="6"/>
  <c r="E149" i="6"/>
  <c r="G6" i="8" l="1"/>
  <c r="G213" i="6" l="1"/>
  <c r="G88" i="10" s="1"/>
  <c r="G114" i="6"/>
  <c r="G48" i="10" s="1"/>
  <c r="D11" i="6"/>
  <c r="G9" i="6" s="1"/>
  <c r="G9" i="10" l="1"/>
  <c r="E114" i="6"/>
  <c r="E133" i="6"/>
  <c r="E130" i="6"/>
  <c r="E127" i="6"/>
  <c r="E124" i="6"/>
  <c r="F133" i="6"/>
  <c r="F130" i="6"/>
  <c r="F127" i="6"/>
  <c r="F124" i="6"/>
  <c r="F114" i="6"/>
  <c r="F9" i="6"/>
  <c r="E9" i="6"/>
  <c r="G234" i="6"/>
  <c r="G96" i="10" s="1"/>
  <c r="C232" i="6"/>
  <c r="D233" i="6" s="1"/>
  <c r="G231" i="6" s="1"/>
  <c r="F228" i="6"/>
  <c r="E228" i="6"/>
  <c r="C229" i="6"/>
  <c r="D230" i="6" s="1"/>
  <c r="C104" i="6"/>
  <c r="D200" i="6"/>
  <c r="G198" i="6" s="1"/>
  <c r="G82" i="10" s="1"/>
  <c r="G173" i="6"/>
  <c r="G71" i="10" s="1"/>
  <c r="G170" i="6"/>
  <c r="G70" i="10" s="1"/>
  <c r="G167" i="6"/>
  <c r="G69" i="10" s="1"/>
  <c r="G164" i="6"/>
  <c r="G68" i="10" s="1"/>
  <c r="G161" i="6"/>
  <c r="G67" i="10" s="1"/>
  <c r="G158" i="6"/>
  <c r="G66" i="10" s="1"/>
  <c r="E167" i="6"/>
  <c r="F167" i="6"/>
  <c r="E170" i="6"/>
  <c r="F170" i="6"/>
  <c r="E173" i="6"/>
  <c r="F173" i="6"/>
  <c r="F164" i="6"/>
  <c r="E164" i="6"/>
  <c r="F161" i="6"/>
  <c r="E161" i="6"/>
  <c r="F158" i="6"/>
  <c r="E158" i="6"/>
  <c r="F89" i="6"/>
  <c r="E89" i="6"/>
  <c r="G86" i="6"/>
  <c r="G37" i="10" s="1"/>
  <c r="E86" i="6"/>
  <c r="F86" i="6"/>
  <c r="D84" i="6"/>
  <c r="G82" i="6" s="1"/>
  <c r="G36" i="10" s="1"/>
  <c r="G228" i="6" l="1"/>
  <c r="D105" i="6"/>
  <c r="G103" i="6" s="1"/>
  <c r="G100" i="6"/>
  <c r="D95" i="6"/>
  <c r="G93" i="6" s="1"/>
  <c r="G40" i="10" s="1"/>
  <c r="F97" i="6"/>
  <c r="E97" i="6"/>
  <c r="D42" i="6"/>
  <c r="G40" i="6" s="1"/>
  <c r="E40" i="6"/>
  <c r="E43" i="6"/>
  <c r="D39" i="6"/>
  <c r="G37" i="6" s="1"/>
  <c r="F37" i="6"/>
  <c r="E37" i="6"/>
  <c r="D77" i="6"/>
  <c r="G76" i="6" s="1"/>
  <c r="G32" i="10" s="1"/>
  <c r="D69" i="6"/>
  <c r="G68" i="6" s="1"/>
  <c r="G31" i="10" s="1"/>
  <c r="G65" i="6"/>
  <c r="G30" i="10" s="1"/>
  <c r="D64" i="6"/>
  <c r="G62" i="6" s="1"/>
  <c r="D61" i="6"/>
  <c r="G56" i="6"/>
  <c r="G27" i="10" s="1"/>
  <c r="D55" i="6"/>
  <c r="F62" i="6"/>
  <c r="E62" i="6"/>
  <c r="F59" i="6"/>
  <c r="E59" i="6"/>
  <c r="F56" i="6"/>
  <c r="E56" i="6"/>
  <c r="F53" i="6"/>
  <c r="E53" i="6"/>
  <c r="G27" i="6"/>
  <c r="G17" i="10" s="1"/>
  <c r="C36" i="6"/>
  <c r="D36" i="6" s="1"/>
  <c r="G34" i="6" s="1"/>
  <c r="C33" i="6"/>
  <c r="D33" i="6" s="1"/>
  <c r="G31" i="6" s="1"/>
  <c r="G24" i="6"/>
  <c r="G16" i="10" s="1"/>
  <c r="F34" i="6"/>
  <c r="E34" i="6"/>
  <c r="F31" i="6"/>
  <c r="E31" i="6"/>
  <c r="G17" i="6"/>
  <c r="G14" i="10" s="1"/>
  <c r="D219" i="6"/>
  <c r="G216" i="6" s="1"/>
  <c r="D212" i="6"/>
  <c r="G210" i="6" s="1"/>
  <c r="G9" i="2" l="1"/>
  <c r="H9" i="2" s="1"/>
  <c r="G89" i="10"/>
  <c r="G8" i="2"/>
  <c r="H8" i="2" s="1"/>
  <c r="G87" i="10"/>
  <c r="G18" i="10"/>
  <c r="G19" i="10"/>
  <c r="G29" i="10"/>
  <c r="G21" i="10"/>
  <c r="G42" i="10"/>
  <c r="G6" i="2"/>
  <c r="H6" i="2" s="1"/>
  <c r="G43" i="10"/>
  <c r="G20" i="10"/>
  <c r="G95" i="10"/>
  <c r="G94" i="10"/>
  <c r="G49" i="6"/>
  <c r="E103" i="6"/>
  <c r="E106" i="6"/>
  <c r="F103" i="6"/>
  <c r="F106" i="6"/>
  <c r="E93" i="6"/>
  <c r="E111" i="6"/>
  <c r="F93" i="6"/>
  <c r="F111" i="6"/>
  <c r="G43" i="6"/>
  <c r="D209" i="6"/>
  <c r="G206" i="6" s="1"/>
  <c r="G86" i="10" s="1"/>
  <c r="E193" i="6"/>
  <c r="G193" i="6"/>
  <c r="G79" i="10" s="1"/>
  <c r="G190" i="6"/>
  <c r="G78" i="10" s="1"/>
  <c r="G187" i="6"/>
  <c r="G77" i="10" s="1"/>
  <c r="G184" i="6"/>
  <c r="G76" i="10" s="1"/>
  <c r="G179" i="6"/>
  <c r="G73" i="10" s="1"/>
  <c r="G176" i="6"/>
  <c r="G72" i="10" s="1"/>
  <c r="E190" i="6"/>
  <c r="F190" i="6"/>
  <c r="G89" i="6"/>
  <c r="G38" i="10" s="1"/>
  <c r="F179" i="6"/>
  <c r="E179" i="6"/>
  <c r="F176" i="6"/>
  <c r="E176" i="6"/>
  <c r="G59" i="6"/>
  <c r="G53" i="6"/>
  <c r="F27" i="6"/>
  <c r="E27" i="6"/>
  <c r="G21" i="6"/>
  <c r="G26" i="10" l="1"/>
  <c r="G28" i="10"/>
  <c r="G22" i="10"/>
  <c r="G24" i="10"/>
  <c r="G46" i="6"/>
  <c r="F231" i="6"/>
  <c r="E231" i="6"/>
  <c r="G5" i="6"/>
  <c r="G23" i="10" l="1"/>
  <c r="F213" i="6"/>
  <c r="E213" i="6"/>
  <c r="F210" i="6"/>
  <c r="E210" i="6"/>
  <c r="F76" i="6" l="1"/>
  <c r="E76" i="6"/>
  <c r="F68" i="6"/>
  <c r="E68" i="6"/>
  <c r="F65" i="6"/>
  <c r="E65" i="6"/>
  <c r="F234" i="6"/>
  <c r="E234" i="6"/>
  <c r="F82" i="6"/>
  <c r="E82" i="6"/>
  <c r="F216" i="6"/>
  <c r="E216" i="6"/>
  <c r="F206" i="6"/>
  <c r="E206" i="6"/>
  <c r="F193" i="6"/>
  <c r="F187" i="6"/>
  <c r="E187" i="6"/>
  <c r="F184" i="6"/>
  <c r="E184" i="6"/>
  <c r="F198" i="6"/>
  <c r="E198" i="6"/>
  <c r="F17" i="6"/>
  <c r="E17" i="6"/>
  <c r="D12" i="5"/>
  <c r="D17" i="5" s="1"/>
  <c r="D18" i="5" l="1"/>
  <c r="J6" i="10"/>
  <c r="F12" i="6"/>
  <c r="E12" i="6"/>
  <c r="K4063" i="4"/>
  <c r="M4012" i="4"/>
  <c r="I72" i="10" l="1"/>
  <c r="J72" i="10" s="1"/>
  <c r="I49" i="10"/>
  <c r="J49" i="10" s="1"/>
  <c r="I40" i="10"/>
  <c r="J40" i="10" s="1"/>
  <c r="I9" i="10"/>
  <c r="J9" i="10" s="1"/>
  <c r="I93" i="10"/>
  <c r="J93" i="10" s="1"/>
  <c r="I43" i="10"/>
  <c r="J43" i="10" s="1"/>
  <c r="I67" i="10"/>
  <c r="J67" i="10" s="1"/>
  <c r="I15" i="10"/>
  <c r="J15" i="10" s="1"/>
  <c r="I88" i="10"/>
  <c r="J88" i="10" s="1"/>
  <c r="I16" i="10"/>
  <c r="J16" i="10" s="1"/>
  <c r="I18" i="10"/>
  <c r="J18" i="10" s="1"/>
  <c r="I22" i="10"/>
  <c r="J22" i="10" s="1"/>
  <c r="I28" i="10"/>
  <c r="J28" i="10" s="1"/>
  <c r="I32" i="10"/>
  <c r="J32" i="10" s="1"/>
  <c r="I41" i="10"/>
  <c r="J41" i="10" s="1"/>
  <c r="I56" i="10"/>
  <c r="J56" i="10" s="1"/>
  <c r="I58" i="10"/>
  <c r="J58" i="10" s="1"/>
  <c r="I63" i="10"/>
  <c r="J63" i="10" s="1"/>
  <c r="I21" i="10"/>
  <c r="J21" i="10" s="1"/>
  <c r="I26" i="10"/>
  <c r="J26" i="10" s="1"/>
  <c r="I29" i="10"/>
  <c r="J29" i="10" s="1"/>
  <c r="I38" i="10"/>
  <c r="J38" i="10" s="1"/>
  <c r="I48" i="10"/>
  <c r="J48" i="10" s="1"/>
  <c r="I54" i="10"/>
  <c r="J54" i="10" s="1"/>
  <c r="I62" i="10"/>
  <c r="J62" i="10" s="1"/>
  <c r="I69" i="10"/>
  <c r="J69" i="10" s="1"/>
  <c r="I71" i="10"/>
  <c r="J71" i="10" s="1"/>
  <c r="I77" i="10"/>
  <c r="J77" i="10" s="1"/>
  <c r="I82" i="10"/>
  <c r="J82" i="10" s="1"/>
  <c r="J83" i="10" s="1"/>
  <c r="I78" i="10"/>
  <c r="J78" i="10" s="1"/>
  <c r="I87" i="10"/>
  <c r="J87" i="10" s="1"/>
  <c r="I92" i="10"/>
  <c r="J92" i="10" s="1"/>
  <c r="I96" i="10"/>
  <c r="J96" i="10" s="1"/>
  <c r="I10" i="10"/>
  <c r="J10" i="10" s="1"/>
  <c r="I47" i="10"/>
  <c r="J47" i="10" s="1"/>
  <c r="I14" i="10"/>
  <c r="J14" i="10" s="1"/>
  <c r="I37" i="10"/>
  <c r="J37" i="10" s="1"/>
  <c r="I95" i="10"/>
  <c r="J95" i="10" s="1"/>
  <c r="I17" i="10"/>
  <c r="J17" i="10" s="1"/>
  <c r="I20" i="10"/>
  <c r="J20" i="10" s="1"/>
  <c r="I24" i="10"/>
  <c r="J24" i="10" s="1"/>
  <c r="I31" i="10"/>
  <c r="J31" i="10" s="1"/>
  <c r="I36" i="10"/>
  <c r="J36" i="10" s="1"/>
  <c r="I55" i="10"/>
  <c r="J55" i="10" s="1"/>
  <c r="I57" i="10"/>
  <c r="J57" i="10" s="1"/>
  <c r="I60" i="10"/>
  <c r="J60" i="10" s="1"/>
  <c r="I66" i="10"/>
  <c r="J66" i="10" s="1"/>
  <c r="I19" i="10"/>
  <c r="J19" i="10" s="1"/>
  <c r="I23" i="10"/>
  <c r="J23" i="10" s="1"/>
  <c r="I27" i="10"/>
  <c r="J27" i="10" s="1"/>
  <c r="I30" i="10"/>
  <c r="J30" i="10" s="1"/>
  <c r="I44" i="10"/>
  <c r="J44" i="10" s="1"/>
  <c r="I53" i="10"/>
  <c r="J53" i="10" s="1"/>
  <c r="I59" i="10"/>
  <c r="J59" i="10" s="1"/>
  <c r="I68" i="10"/>
  <c r="J68" i="10" s="1"/>
  <c r="I70" i="10"/>
  <c r="J70" i="10" s="1"/>
  <c r="I73" i="10"/>
  <c r="J73" i="10" s="1"/>
  <c r="I79" i="10"/>
  <c r="J79" i="10" s="1"/>
  <c r="I86" i="10"/>
  <c r="J86" i="10" s="1"/>
  <c r="I76" i="10"/>
  <c r="J76" i="10" s="1"/>
  <c r="J80" i="10" s="1"/>
  <c r="I85" i="10"/>
  <c r="J85" i="10" s="1"/>
  <c r="I89" i="10"/>
  <c r="J89" i="10" s="1"/>
  <c r="I94" i="10"/>
  <c r="J94" i="10" s="1"/>
  <c r="I42" i="10"/>
  <c r="J42" i="10" s="1"/>
  <c r="F21" i="8"/>
  <c r="F17" i="8"/>
  <c r="F23" i="8"/>
  <c r="F13" i="8"/>
  <c r="I146" i="1"/>
  <c r="J97" i="10" l="1"/>
  <c r="J11" i="10"/>
  <c r="J74" i="10"/>
  <c r="J64" i="10"/>
  <c r="J33" i="10"/>
  <c r="J98" i="10" s="1"/>
  <c r="J50" i="10"/>
  <c r="J90" i="10"/>
  <c r="F27" i="8"/>
  <c r="E27" i="8"/>
  <c r="F25" i="8"/>
  <c r="D27" i="8"/>
  <c r="F19" i="8"/>
  <c r="E19" i="8"/>
  <c r="F15" i="8"/>
  <c r="E13" i="8"/>
  <c r="D13" i="8"/>
  <c r="E21" i="8"/>
  <c r="D21" i="8"/>
  <c r="D19" i="8"/>
  <c r="D25" i="8"/>
  <c r="E25" i="8"/>
  <c r="D23" i="8"/>
  <c r="E23" i="8"/>
  <c r="D15" i="8"/>
  <c r="E15" i="8"/>
  <c r="G28" i="8" l="1"/>
  <c r="H26" i="8" s="1"/>
  <c r="E17" i="8"/>
  <c r="D17" i="8"/>
  <c r="E11" i="8" l="1"/>
  <c r="E28" i="8" s="1"/>
  <c r="F11" i="8"/>
  <c r="F28" i="8" s="1"/>
  <c r="D11" i="8"/>
  <c r="D28" i="8" s="1"/>
  <c r="D29" i="8" l="1"/>
  <c r="E29" i="8" s="1"/>
  <c r="F29" i="8" s="1"/>
  <c r="E30" i="8"/>
  <c r="H12" i="8"/>
  <c r="H20" i="8"/>
  <c r="F30" i="8"/>
  <c r="H14" i="8"/>
  <c r="H22" i="8"/>
  <c r="D30" i="8"/>
  <c r="H16" i="8"/>
  <c r="H24" i="8"/>
  <c r="H28" i="8"/>
  <c r="H18" i="8"/>
  <c r="H10" i="8"/>
  <c r="G30" i="8" l="1"/>
  <c r="D31" i="8"/>
  <c r="E31" i="8" s="1"/>
  <c r="F31" i="8" s="1"/>
</calcChain>
</file>

<file path=xl/sharedStrings.xml><?xml version="1.0" encoding="utf-8"?>
<sst xmlns="http://schemas.openxmlformats.org/spreadsheetml/2006/main" count="22134" uniqueCount="14684">
  <si>
    <t>RELATÓRIO SINTÉTICO DE SERVIÇOS</t>
  </si>
  <si>
    <t xml:space="preserve">TABELA DE PREÇOS </t>
  </si>
  <si>
    <t>BDI</t>
  </si>
  <si>
    <t>Data base:</t>
  </si>
  <si>
    <t>LS: 120,87</t>
  </si>
  <si>
    <t>Incluso</t>
  </si>
  <si>
    <t>Serviço</t>
  </si>
  <si>
    <t>Descrição</t>
  </si>
  <si>
    <t>Unidade</t>
  </si>
  <si>
    <t>Valor</t>
  </si>
  <si>
    <t>01.01.001</t>
  </si>
  <si>
    <t xml:space="preserve">RETIRANDO A VEGETACAO, TRONCOS ATE 5CM DE DIAMETRO E RASPAGEM. </t>
  </si>
  <si>
    <t xml:space="preserve">M2 </t>
  </si>
  <si>
    <t>01.01.010</t>
  </si>
  <si>
    <t xml:space="preserve">CORTE, RECORTE E REMOCAO DE ARVORES INCL RAIZES DIAM&gt;5&lt;15CM </t>
  </si>
  <si>
    <t xml:space="preserve">UN </t>
  </si>
  <si>
    <t>01.01.021</t>
  </si>
  <si>
    <t xml:space="preserve">CORTE, RECORTE E REMOÇÃO DE ÁRVORES INCL.RAIZES 15CM&lt;DIAM&lt;30CM </t>
  </si>
  <si>
    <t>01.01.022</t>
  </si>
  <si>
    <t xml:space="preserve">CORTE, RECORTE E REMOÇÃO DE ÁRVORES INCL.RAIZES 30CM&lt;DIAM&lt;45CM </t>
  </si>
  <si>
    <t>01.01.023</t>
  </si>
  <si>
    <t xml:space="preserve">CORTE, RECORTE E REMOÇÃO DE ÁRVORES INCL.RAIZES 45CM&lt;DIAM&lt;60CM </t>
  </si>
  <si>
    <t>01.01.024</t>
  </si>
  <si>
    <t xml:space="preserve">CORTE, RECORTE E REMOÇÃO DE ÁRVORES INCL.RAIZES 60CM&lt;DIAM&lt;100CM </t>
  </si>
  <si>
    <t>01.01.025</t>
  </si>
  <si>
    <t xml:space="preserve">CORTE, RECORTE E REMOÇÃO DE ÁRVORES INCL.RAIZES DIAM &gt;100CM </t>
  </si>
  <si>
    <t>01.01.030</t>
  </si>
  <si>
    <t xml:space="preserve">CORTE RASO , RECORTE E REMOÇÃO DE ÁRVORES 5CM&lt;DIAM&lt;15CM </t>
  </si>
  <si>
    <t>01.01.031</t>
  </si>
  <si>
    <t xml:space="preserve">CORTE RASO, RECORTE E REMOÇÃO DE ÁRVORES 15CM&lt;DIAM&lt;30CM </t>
  </si>
  <si>
    <t>01.01.032</t>
  </si>
  <si>
    <t xml:space="preserve">CORTE RASO, RECORTE E REMOÇÃO DE ÁRVORES 30CM&lt;DIAM&lt;45CM </t>
  </si>
  <si>
    <t>01.01.033</t>
  </si>
  <si>
    <t xml:space="preserve">CORTE RASO, RECORTE E REMOÇÃO DE ÁRVORES 45CM&lt;DIAM&lt;60CM </t>
  </si>
  <si>
    <t>01.01.034</t>
  </si>
  <si>
    <t xml:space="preserve">CORTE RASO, RECORTE E REMOÇÃO DE ÁRVORES 60CM&lt;DIAM&lt;100CM </t>
  </si>
  <si>
    <t>01.01.035</t>
  </si>
  <si>
    <t xml:space="preserve">CORTE RASO, RECORTE E REMOÇÃO DE ÁRVORES 100CM&lt;DIAM&lt;150CM </t>
  </si>
  <si>
    <t>01.01.036</t>
  </si>
  <si>
    <t xml:space="preserve">CORTE RASO, RECORTE E REMOÇÃO DE ÁRVORES 150CM&lt;DIAM&lt;250CM </t>
  </si>
  <si>
    <t>01.01.037</t>
  </si>
  <si>
    <t xml:space="preserve">CORTE RASO, RECORTE E REMOÇÃO DE ÁRVORES 250CM&lt;DIAM&lt;350CM </t>
  </si>
  <si>
    <t>01.01.040</t>
  </si>
  <si>
    <t xml:space="preserve">REMOÇAO DE RAIZES (DESTOCA) REMANESCENTE DE TRONCO DE ARVORE
60CM&lt;DIAM&lt;100CM. </t>
  </si>
  <si>
    <t>01.01.041</t>
  </si>
  <si>
    <t xml:space="preserve">REMOÇAO DE RAIZES (DESTOCA) REMANESCENTE DE TRONCO DE ARVORE
100CM&lt;DIAM&lt;150CM. </t>
  </si>
  <si>
    <t>01.01.043</t>
  </si>
  <si>
    <t xml:space="preserve">REMOÇAO DE RAIZES (DESTOCA) REMANESCENTE DE TRONCO DE ARVORE
150CM&lt;DIAM&lt;250CM </t>
  </si>
  <si>
    <t>01.01.044</t>
  </si>
  <si>
    <t xml:space="preserve">REMOÇAO DE RAIZES (DESTOCA) REMANESCENTE DE TRONCO DE ARVORE
250CM&lt;DIAM&lt;350CM </t>
  </si>
  <si>
    <t>01.01.099</t>
  </si>
  <si>
    <t xml:space="preserve">LIMPEZAS DO TERRENO </t>
  </si>
  <si>
    <t xml:space="preserve">MV </t>
  </si>
  <si>
    <t>01.02.001</t>
  </si>
  <si>
    <t xml:space="preserve">CORTE E ATERRO DENTRO DA OBRA COM TRANSPORTE INTERNO </t>
  </si>
  <si>
    <t xml:space="preserve">M3 </t>
  </si>
  <si>
    <t>01.02.002</t>
  </si>
  <si>
    <t xml:space="preserve">CORTE COM RETIRADA POR CAMINHAO NOS PRIMEIROS 100 M </t>
  </si>
  <si>
    <t>01.02.003</t>
  </si>
  <si>
    <t xml:space="preserve">ATERRO COM TRANSPORTE POR CAMINHAO NOS PRIMEIROS 100 M </t>
  </si>
  <si>
    <t>01.02.004</t>
  </si>
  <si>
    <t xml:space="preserve">TRANSPORTE POR CAMINHAO M3X </t>
  </si>
  <si>
    <t xml:space="preserve">KM </t>
  </si>
  <si>
    <t>01.02.099</t>
  </si>
  <si>
    <t xml:space="preserve">MOVIMENTOS DE TERRA MANUAL </t>
  </si>
  <si>
    <t>01.03.001</t>
  </si>
  <si>
    <t>01.03.002</t>
  </si>
  <si>
    <t>01.03.004</t>
  </si>
  <si>
    <t>01.03.005</t>
  </si>
  <si>
    <t>01.03.099</t>
  </si>
  <si>
    <t xml:space="preserve">MOVIMENTOS DE TERRA MECANIZADOS </t>
  </si>
  <si>
    <t>01.04.006</t>
  </si>
  <si>
    <t xml:space="preserve">ESCORAMENTO PONTALETADO </t>
  </si>
  <si>
    <t>01.04.010</t>
  </si>
  <si>
    <t xml:space="preserve">ESCORAMENTO DE VALAS CONTINUO ATE 2,00M </t>
  </si>
  <si>
    <t>01.04.015</t>
  </si>
  <si>
    <t xml:space="preserve">ESCORAMENTO DE VALAS DESCONTINUO ATE 2,00M </t>
  </si>
  <si>
    <t>01.04.099</t>
  </si>
  <si>
    <t xml:space="preserve">ESCORAMENTOS DE TERRA </t>
  </si>
  <si>
    <t>01.05.001</t>
  </si>
  <si>
    <t xml:space="preserve">ESCAVACAO MANUAL - PROFUNDIDADE ATE 1.80 M </t>
  </si>
  <si>
    <t>01.05.002</t>
  </si>
  <si>
    <t xml:space="preserve">ESCAVACAO MANUAL - PROFUNDIDADE ALEM DE 1.80 M </t>
  </si>
  <si>
    <t>01.05.099</t>
  </si>
  <si>
    <t xml:space="preserve">ESCAVACOES MANUAIS EM TERRA </t>
  </si>
  <si>
    <t>01.06.001</t>
  </si>
  <si>
    <t xml:space="preserve">APILOAMENTO PARA SIMPLES REGULARIZACAO </t>
  </si>
  <si>
    <t>01.06.005</t>
  </si>
  <si>
    <t xml:space="preserve">REATERRO INTERNO APILOADO </t>
  </si>
  <si>
    <t>01.06.099</t>
  </si>
  <si>
    <t xml:space="preserve">APILOAMENTO E ATERRO DE CAVAS </t>
  </si>
  <si>
    <t>01.07.002</t>
  </si>
  <si>
    <t xml:space="preserve">LASTRO DE PEDRA BRITADA - 5CM </t>
  </si>
  <si>
    <t>01.07.010</t>
  </si>
  <si>
    <t xml:space="preserve">LASTRO DE CONCRETO - 5 CM </t>
  </si>
  <si>
    <t>01.07.099</t>
  </si>
  <si>
    <t xml:space="preserve">LASTROS </t>
  </si>
  <si>
    <t>01.08.014</t>
  </si>
  <si>
    <t xml:space="preserve">TUBO PVC OCRE JUNTA ELÁSTICA DN 100 INCLUSIVE CONEXÕES - ENTERRADO </t>
  </si>
  <si>
    <t xml:space="preserve">M </t>
  </si>
  <si>
    <t>01.08.015</t>
  </si>
  <si>
    <t xml:space="preserve">TUBO PVC OCRE JUNTA ELÁSTICA DN 150 INCLUSIVE CONEXÕES - ENTERRADO </t>
  </si>
  <si>
    <t>01.08.032</t>
  </si>
  <si>
    <t xml:space="preserve">TUBO DRENO PLASTICO CORRUGADO PERFURADO DE 100MM EM BARRAS </t>
  </si>
  <si>
    <t>01.08.033</t>
  </si>
  <si>
    <t xml:space="preserve">TUBO DRENO PLASTICO CORRUGADO PERFURADO DE 150MM EM BARRAS </t>
  </si>
  <si>
    <t>01.08.034</t>
  </si>
  <si>
    <t xml:space="preserve">MANTA GEOTÊXTIL NÃO TECIDO AGULHADO 100% POLIESTER, RT 10 </t>
  </si>
  <si>
    <t>01.08.035</t>
  </si>
  <si>
    <t xml:space="preserve">MANTA GEOTÊXTIL NÃO TECIDO AGULHADO 100% POLIESTER, RT 21 </t>
  </si>
  <si>
    <t>01.08.036</t>
  </si>
  <si>
    <t xml:space="preserve">MANTA GEOTÊXTIL NÃO TECIDO AGULHADO 100% POLIESTER, RT 31 </t>
  </si>
  <si>
    <t>01.08.040</t>
  </si>
  <si>
    <t xml:space="preserve">ENVOLVIMENTO DE DRENOS COM PEDRA BRITADA </t>
  </si>
  <si>
    <t>01.08.041</t>
  </si>
  <si>
    <t xml:space="preserve">ENVOLVIMENTO DE DRENOS COM AREIA GROSSA </t>
  </si>
  <si>
    <t>01.08.044</t>
  </si>
  <si>
    <t xml:space="preserve">FORNEC E INST DE DHP EM FUROS DE 100MM C/TUBO PVC 1 1/2" INCL TXS INST </t>
  </si>
  <si>
    <t>01.08.045</t>
  </si>
  <si>
    <t xml:space="preserve">FORNEC E INST DE DHP EM FUROS DE 100MM C/TUBO PVC 2" INCL TXS INST </t>
  </si>
  <si>
    <t>01.08.050</t>
  </si>
  <si>
    <t xml:space="preserve">CAIXA DE LIGACAO OU INSPECAO - ALVENARIA DE 1/2 TIJOLO REVESTIDA </t>
  </si>
  <si>
    <t>01.08.051</t>
  </si>
  <si>
    <t xml:space="preserve">CAIXA DE LIGACAO OU INSPECAO - ALVENARIA DE 1 TIJOLO REVESTIDA </t>
  </si>
  <si>
    <t>01.08.052</t>
  </si>
  <si>
    <t xml:space="preserve">CAIXA DE LIGACAO OU INSPECAO - TAMPA DE CONCRETO ARMADO </t>
  </si>
  <si>
    <t>01.08.053</t>
  </si>
  <si>
    <t xml:space="preserve">TUBO CONCRETO SIMPLES (PS-1) COM PONTA E BOLSA Ø 30CM NBR 8890/2007 </t>
  </si>
  <si>
    <t>01.08.054</t>
  </si>
  <si>
    <t xml:space="preserve">TUBO CONCRETO SIMPLES (PS-1) COM PONTA E BOLSA Ø 40CM NBR 8890/2007 </t>
  </si>
  <si>
    <t>01.08.055</t>
  </si>
  <si>
    <t xml:space="preserve">TUBO CONCRETO SIMPLES (PS-1) COM PONTA E BOLSA Ø 50CM NBR 8890/2007 </t>
  </si>
  <si>
    <t>01.08.056</t>
  </si>
  <si>
    <t xml:space="preserve">TUBO CONCRETO SIMPLES (PS-1) COM PONTA E BOLSA Ø 60CM NBR 8890/2007 </t>
  </si>
  <si>
    <t>01.08.057</t>
  </si>
  <si>
    <t xml:space="preserve">TUBO CONCRETO ARMADO (PA-1) COM PONTA E BOLSA Ø 80CM NBR 8890/2007 </t>
  </si>
  <si>
    <t>01.08.058</t>
  </si>
  <si>
    <t xml:space="preserve">TUBO CONCRETO ARMADO (PA-1) COM PONTA E BOLSA Ø 100CM NBR 8890/2007 </t>
  </si>
  <si>
    <t>01.08.059</t>
  </si>
  <si>
    <t xml:space="preserve">TUBO CONCRETO ARMADO (PA-1) COM PONTA E BOLSA Ø 120CM NBR 8890/2007 </t>
  </si>
  <si>
    <t>01.08.060</t>
  </si>
  <si>
    <t xml:space="preserve">TUBO DRENO PEAD CORRUG PERF DN 65MM EM ROLOS </t>
  </si>
  <si>
    <t>01.08.061</t>
  </si>
  <si>
    <t xml:space="preserve">TUBO DRENO PEAD CORRUG PERF DN 80MM EM ROLO </t>
  </si>
  <si>
    <t>01.08.062</t>
  </si>
  <si>
    <t xml:space="preserve">TUBO DRENO PEAD CORRUG PERF DN 100MM EM ROLO </t>
  </si>
  <si>
    <t>01.08.063</t>
  </si>
  <si>
    <t xml:space="preserve">TUBO DRENO PEAD CORRUG PERF DN 170MM EM ROLO </t>
  </si>
  <si>
    <t>01.08.064</t>
  </si>
  <si>
    <t xml:space="preserve">TUBO DRENO PEAD CORRUG PERF P/ PAISAGISMO DN 65MM EM ROLO </t>
  </si>
  <si>
    <t>01.08.065</t>
  </si>
  <si>
    <t xml:space="preserve">TUBO DRENO PEAD CORRUG PERF P/ PAISAGISMO DN 110MM EM ROLO </t>
  </si>
  <si>
    <t>01.08.099</t>
  </si>
  <si>
    <t xml:space="preserve">SERVICOS EM DRENAGEM DO TERRENO </t>
  </si>
  <si>
    <t>01.10.001</t>
  </si>
  <si>
    <t xml:space="preserve">GABARITO DE MADEIRA ESQUADRADO E NIVELADO PARA LOCAÇÃO DE OBRA </t>
  </si>
  <si>
    <t>01.50.099</t>
  </si>
  <si>
    <t xml:space="preserve">DEMOLICOES </t>
  </si>
  <si>
    <t>01.60.099</t>
  </si>
  <si>
    <t xml:space="preserve">RETIRADAS </t>
  </si>
  <si>
    <t>01.70.099</t>
  </si>
  <si>
    <t xml:space="preserve">RECOLOCACOES </t>
  </si>
  <si>
    <t>01.80.099</t>
  </si>
  <si>
    <t xml:space="preserve">SERVICOS PRELIMINARES - CONSERVACAO </t>
  </si>
  <si>
    <t>02.01.001</t>
  </si>
  <si>
    <t>02.01.002</t>
  </si>
  <si>
    <t>02.01.005</t>
  </si>
  <si>
    <t xml:space="preserve">ESCORAMENTO DE TERRA CONTINUO </t>
  </si>
  <si>
    <t>02.01.006</t>
  </si>
  <si>
    <t xml:space="preserve">ESCORAMENTO DE TERRA DESCONTINUO </t>
  </si>
  <si>
    <t>02.01.010</t>
  </si>
  <si>
    <t>02.01.012</t>
  </si>
  <si>
    <t>02.01.015</t>
  </si>
  <si>
    <t>02.01.025</t>
  </si>
  <si>
    <t>02.01.027</t>
  </si>
  <si>
    <t xml:space="preserve">REATERRO COM ADICAO DE 2% DE CIMENTO </t>
  </si>
  <si>
    <t>02.01.099</t>
  </si>
  <si>
    <t xml:space="preserve">ESCAVACOES </t>
  </si>
  <si>
    <t>02.02.004</t>
  </si>
  <si>
    <t xml:space="preserve">TUBULÕES ESCAVAÇÃO MANUAL - DIÂMETRO MÍNIMO DE 100CM </t>
  </si>
  <si>
    <t>02.02.005</t>
  </si>
  <si>
    <t xml:space="preserve">TUBULÕES ENCAMISAMENTO COM ANEL DE CONCRETO PREMOLDADO DIÂMETRO
EXTERNO Ø 100CM H=50CM E=3,50 CM </t>
  </si>
  <si>
    <t>02.02.018</t>
  </si>
  <si>
    <t xml:space="preserve">TUBULÕES CONCRETO DOSADO FCK=20MPa PARA BASE E FUSTE </t>
  </si>
  <si>
    <t>02.02.019</t>
  </si>
  <si>
    <t xml:space="preserve">PREENCHIMENTO COROA CIRCULAR ENCAMISAMENTO FUSTE TUBULAO
ARGAMASSA CIMENTO AREIA TRAÇO 1:8 </t>
  </si>
  <si>
    <t>02.02.021</t>
  </si>
  <si>
    <t xml:space="preserve">ACO CA-50 (A OU B) FYK = 500 MPA </t>
  </si>
  <si>
    <t xml:space="preserve">KG </t>
  </si>
  <si>
    <t>02.02.022</t>
  </si>
  <si>
    <t xml:space="preserve">ACO CA 60 (A OU B) FYK= 600 M PA </t>
  </si>
  <si>
    <t>02.02.026</t>
  </si>
  <si>
    <t xml:space="preserve">BROCA DE CONCRETO DE DIAMETRO 25CM - INCL ARRANQUES </t>
  </si>
  <si>
    <t>02.02.027</t>
  </si>
  <si>
    <t xml:space="preserve">BROCA DE CONCRETO DE DIAMETRO 30CM - INCL ARRANQUES </t>
  </si>
  <si>
    <t>02.02.035</t>
  </si>
  <si>
    <t xml:space="preserve">ESTACAS TIPO STRAUSS DIAM 25CM </t>
  </si>
  <si>
    <t>02.02.036</t>
  </si>
  <si>
    <t xml:space="preserve">ESTACAS TIPO STRAUSS DIAM 32CM </t>
  </si>
  <si>
    <t>02.02.037</t>
  </si>
  <si>
    <t xml:space="preserve">ESTACAS TIPO STRAUSS DIAM 38CM </t>
  </si>
  <si>
    <t>02.02.038</t>
  </si>
  <si>
    <t xml:space="preserve">ESTACAS TIPO STRAUSS DIAM 45CM </t>
  </si>
  <si>
    <t>02.02.070</t>
  </si>
  <si>
    <t xml:space="preserve">ESTACA TIPO HELICE DN 25CM </t>
  </si>
  <si>
    <t>02.02.071</t>
  </si>
  <si>
    <t xml:space="preserve">ESTACA TIPO HELICE DN 30CM </t>
  </si>
  <si>
    <t>02.02.072</t>
  </si>
  <si>
    <t xml:space="preserve">ESTACA TIPO HELICE DN 35CM </t>
  </si>
  <si>
    <t>02.02.073</t>
  </si>
  <si>
    <t xml:space="preserve">ESTACA TIPO HELICE DN 40CM </t>
  </si>
  <si>
    <t>02.02.074</t>
  </si>
  <si>
    <t xml:space="preserve">ESTACA TIPO HELICE DN 50CM </t>
  </si>
  <si>
    <t>02.02.075</t>
  </si>
  <si>
    <t xml:space="preserve">ESTACA TIPO HELICE DN 60CM </t>
  </si>
  <si>
    <t>02.02.076</t>
  </si>
  <si>
    <t xml:space="preserve">ESTACA TIPO HELICE DN 70CM </t>
  </si>
  <si>
    <t>02.02.077</t>
  </si>
  <si>
    <t xml:space="preserve">ESTACA TIPO HELICE DN 80CM </t>
  </si>
  <si>
    <t>02.02.078</t>
  </si>
  <si>
    <t xml:space="preserve">ESTACA TIPO HELICE DN 90CM </t>
  </si>
  <si>
    <t>02.02.085</t>
  </si>
  <si>
    <t xml:space="preserve">TRANSPORTE E ATERRO INTERNO DE MATERIAL ESCAVADO DE
FUNDAÇÃO-ESTACA-TUBULÃO </t>
  </si>
  <si>
    <t>02.02.089</t>
  </si>
  <si>
    <t xml:space="preserve">TAXA DE MOBILIZACÃO DE EQUIPAMENTO PARA ESTACA TIPO HELICE SEGMENTADA </t>
  </si>
  <si>
    <t>02.02.091</t>
  </si>
  <si>
    <t xml:space="preserve">TAXA DE MOBILIZAÇÃO DE EQUIPAMENTO - ESTACA ESCAVADA </t>
  </si>
  <si>
    <t>02.02.093</t>
  </si>
  <si>
    <t xml:space="preserve">TAXA DE MOBILIZAÇÃO DE EQUIPAMENTO - ESTACA RAIZ </t>
  </si>
  <si>
    <t>02.02.094</t>
  </si>
  <si>
    <t xml:space="preserve">TAXA DE MOBILIZACAO DE EQUIPAMENTO PARA ESTACA TIPO HELICE </t>
  </si>
  <si>
    <t>02.02.095</t>
  </si>
  <si>
    <t xml:space="preserve">EMENDA COM ANEIS SOLDADOS PARA ESTACA </t>
  </si>
  <si>
    <t>02.02.097</t>
  </si>
  <si>
    <t xml:space="preserve">TAXA DE MOBILIZACAO DE EQUIPAMENTO - ESTACAS PRE-MOLDADAS </t>
  </si>
  <si>
    <t>02.02.098</t>
  </si>
  <si>
    <t xml:space="preserve">TAXA DE MOBILIZACAO DE EQUIPAMENTOS - ESTACAS STRAUSS </t>
  </si>
  <si>
    <t>02.02.099</t>
  </si>
  <si>
    <t xml:space="preserve">FUNDACOES PROFUNDAS </t>
  </si>
  <si>
    <t>02.02.100</t>
  </si>
  <si>
    <t xml:space="preserve">ESTACA ESCAVADA MECANICAMENTE DIAM 25CM </t>
  </si>
  <si>
    <t>02.02.101</t>
  </si>
  <si>
    <t xml:space="preserve">ESTACA ESCAVADA MECANICAMENTE DIAM 30CM </t>
  </si>
  <si>
    <t>02.02.102</t>
  </si>
  <si>
    <t xml:space="preserve">ESTACA ESCAVADA MECANICAMENTE DIAM 35CM </t>
  </si>
  <si>
    <t>02.02.103</t>
  </si>
  <si>
    <t xml:space="preserve">ESTACA ESCAVADA MECANICAMENTE DIAM 40CM </t>
  </si>
  <si>
    <t>02.02.104</t>
  </si>
  <si>
    <t xml:space="preserve">ESTACA ESCAVADA MECANICAMENTE DIAM 50CM </t>
  </si>
  <si>
    <t>02.02.105</t>
  </si>
  <si>
    <t xml:space="preserve">ESTACA ESCAVADA MECANICAMENTE DIAM 60CM </t>
  </si>
  <si>
    <t>02.02.106</t>
  </si>
  <si>
    <t xml:space="preserve">ESTACA ESCAVADA MECANICAMENTE DIAM 70CM </t>
  </si>
  <si>
    <t>02.02.107</t>
  </si>
  <si>
    <t xml:space="preserve">ESTACA PRE-MOLDADA CONCRETO SECÃO ATE 289 CM2 CRAVADA </t>
  </si>
  <si>
    <t>02.02.108</t>
  </si>
  <si>
    <t xml:space="preserve">ESTACA PRE-MOLDADA CONCRETO SECÃO DE 290 A 429 CM2 CRAVADA </t>
  </si>
  <si>
    <t>02.02.109</t>
  </si>
  <si>
    <t xml:space="preserve">ESTACA PRE-MOLDADA CONCRETO SECÃO DE 430 A 569 CM2 CRAVADA </t>
  </si>
  <si>
    <t>02.02.110</t>
  </si>
  <si>
    <t xml:space="preserve">ESTACA PRE-MOLDADA CONCRETO SECÃO DE 570 A 714 CM2 CRAVADA </t>
  </si>
  <si>
    <t>02.02.111</t>
  </si>
  <si>
    <t xml:space="preserve">ESTACA PRE-MOLDADA CONCRETO SECÃO DE 715 A 999 CM2 CRAVADA </t>
  </si>
  <si>
    <t>02.02.113</t>
  </si>
  <si>
    <t xml:space="preserve">ESTACA RAIZ DN 150MM PERFURAÇAO EM SOLO </t>
  </si>
  <si>
    <t>02.02.114</t>
  </si>
  <si>
    <t xml:space="preserve">ESTACA RAIZ DN 160MM PERFURAÇAO EM SOLO </t>
  </si>
  <si>
    <t>02.02.115</t>
  </si>
  <si>
    <t xml:space="preserve">ESTACA RAIZ DN 200MM PERFURAÇAO EM SOLO </t>
  </si>
  <si>
    <t>02.02.116</t>
  </si>
  <si>
    <t xml:space="preserve">ESTACA RAIZ DN 250MM PERFURAÇAO EM SOLO </t>
  </si>
  <si>
    <t>02.02.117</t>
  </si>
  <si>
    <t xml:space="preserve">ESTACA RAIZ DN 310MM PERFURAÇAO EM SOLO </t>
  </si>
  <si>
    <t>02.02.118</t>
  </si>
  <si>
    <t xml:space="preserve">ESTACA RAIZ DN 400MM PERFURAÇAO EM SOLO </t>
  </si>
  <si>
    <t>02.03.001</t>
  </si>
  <si>
    <t xml:space="preserve">FORMA DE MADEIRA MACICA </t>
  </si>
  <si>
    <t>02.03.099</t>
  </si>
  <si>
    <t xml:space="preserve">FORMAS </t>
  </si>
  <si>
    <t>02.04.002</t>
  </si>
  <si>
    <t xml:space="preserve">ACO CA 50 (A OU B) FYK= 500 M PA </t>
  </si>
  <si>
    <t>02.04.003</t>
  </si>
  <si>
    <t>e</t>
  </si>
  <si>
    <t>02.04.005</t>
  </si>
  <si>
    <t xml:space="preserve">TELA ARMADURA (MALHA ACO CA 60 FYK= 600 M PA) </t>
  </si>
  <si>
    <t>02.04.099</t>
  </si>
  <si>
    <t xml:space="preserve">ARMADURAS </t>
  </si>
  <si>
    <t>02.05.014</t>
  </si>
  <si>
    <t xml:space="preserve">CONCRETO DOSADO E LANÇADO FCK=20MPA </t>
  </si>
  <si>
    <t>02.05.018</t>
  </si>
  <si>
    <t xml:space="preserve">CONCRETO DOSADO E LANCADO FCK=25MPA </t>
  </si>
  <si>
    <t>02.05.019</t>
  </si>
  <si>
    <t xml:space="preserve">CONCRETO DOSADO E LANCADO FCK=30MPA </t>
  </si>
  <si>
    <t>02.05.024</t>
  </si>
  <si>
    <t xml:space="preserve">CONCRETO DOSADO,BOMBEADO E LANÇADO FCK=20MPA </t>
  </si>
  <si>
    <t>02.05.028</t>
  </si>
  <si>
    <t xml:space="preserve">CONCRETO DOSADO,BOMBEADO E LANCADO FCK=25MPA </t>
  </si>
  <si>
    <t>02.05.029</t>
  </si>
  <si>
    <t xml:space="preserve">CONCRETO DOSADO, BOMBEADO E LANCADO FCK=30MPA </t>
  </si>
  <si>
    <t>02.05.050</t>
  </si>
  <si>
    <t xml:space="preserve">CONCRETO GROUT, PREPARADO NO LOCAL, LANÇADO E ADENSADO </t>
  </si>
  <si>
    <t>02.05.098</t>
  </si>
  <si>
    <t xml:space="preserve">FORNECIMENTO E MONTAGEM DE ESTRUTURA PRE-MOLDADA DE CONCRETO </t>
  </si>
  <si>
    <t>02.05.099</t>
  </si>
  <si>
    <t xml:space="preserve">CONCRETOS </t>
  </si>
  <si>
    <t>02.06.002</t>
  </si>
  <si>
    <t xml:space="preserve">ALVENARIA EMBASAMENTO TIJOLO BARRO MACIÇO E = 1/2 TIJOLO </t>
  </si>
  <si>
    <t>02.06.003</t>
  </si>
  <si>
    <t xml:space="preserve">ALVENARIA EMBASAMENTO TIJOLO BARRO MACIÇO E = 1 TIJOLO </t>
  </si>
  <si>
    <t>02.06.020</t>
  </si>
  <si>
    <t xml:space="preserve">ALVENARIA EMBASAMENTO BLOCO CONCRETO ESTRUTURAL 14X19X39CM CLASSE
A </t>
  </si>
  <si>
    <t>02.06.021</t>
  </si>
  <si>
    <t xml:space="preserve">ALVENARIA EMBASAMENTO BLOCO CONCRETO ESTRUTURAL 19X19X39CM CLASSE
A </t>
  </si>
  <si>
    <t>02.06.099</t>
  </si>
  <si>
    <t xml:space="preserve">EMBASAMENTOS </t>
  </si>
  <si>
    <t>02.07.001</t>
  </si>
  <si>
    <t xml:space="preserve">IMPERM RESP ALV EMBAS COM ARGAM CIM-AREIA 1:3 CONTENDO HIDROFUGO </t>
  </si>
  <si>
    <t>02.07.002</t>
  </si>
  <si>
    <t xml:space="preserve">IMPERM RESP ALV EMBAS C/ CIM-AREIA 1-3 HIDROFUGO/TINTA BETUMINOSA </t>
  </si>
  <si>
    <t>02.07.003</t>
  </si>
  <si>
    <t xml:space="preserve">IMPERMEABILIZACAO POR CRISTALIZACAO - SUB SOLOS </t>
  </si>
  <si>
    <t>02.07.099</t>
  </si>
  <si>
    <t xml:space="preserve">IMPERMEABILIZACOES </t>
  </si>
  <si>
    <t>02.50.001</t>
  </si>
  <si>
    <t xml:space="preserve">DEMOLIÇÃO DE CONCRETO SIMPLES (MANUAL) </t>
  </si>
  <si>
    <t>02.50.002</t>
  </si>
  <si>
    <t xml:space="preserve">DEMOLIÇÃO DE LASTRO DE CONCRETO SIMPLES (MANUAL) </t>
  </si>
  <si>
    <t>02.50.003</t>
  </si>
  <si>
    <t xml:space="preserve">DEMOLIÇÃO DE ALVENARIA DE FUNDACÃO (MANUAL) </t>
  </si>
  <si>
    <t>02.50.099</t>
  </si>
  <si>
    <t>02.60.099</t>
  </si>
  <si>
    <t>02.70.099</t>
  </si>
  <si>
    <t>02.80.099</t>
  </si>
  <si>
    <t xml:space="preserve">SERVICOS INFRA ESTRUTURA - CONSERVACAO </t>
  </si>
  <si>
    <t>03.01.001</t>
  </si>
  <si>
    <t xml:space="preserve">FORMAS DE MADEIRA MACICA </t>
  </si>
  <si>
    <t>03.01.002</t>
  </si>
  <si>
    <t xml:space="preserve">FORMAS PLANAS PLASTIFICADA PARA CONCRETO APARENTE </t>
  </si>
  <si>
    <t>03.01.003</t>
  </si>
  <si>
    <t xml:space="preserve">FORMAS CURVAS PLASTIFICADA PARA CONCRETO APARENTE </t>
  </si>
  <si>
    <t>03.01.005</t>
  </si>
  <si>
    <t xml:space="preserve">CIMBRAMENTO DE MADEIRA </t>
  </si>
  <si>
    <t>03.01.021</t>
  </si>
  <si>
    <t xml:space="preserve">FORMA TUBO DE PAPELAO DIAMETRO DE 20CM COM GRAVATA E ESCORA DUAS
DIREÇOES </t>
  </si>
  <si>
    <t>03.01.022</t>
  </si>
  <si>
    <t xml:space="preserve">FORMA TUBO DE PAPELAO DIAMETRO DE 25CM COM GRAVATA E ESCORA DUAS
DIREÇOES </t>
  </si>
  <si>
    <t>03.01.023</t>
  </si>
  <si>
    <t xml:space="preserve">FORMA TUBO DE PAPELAO DIAMETRO DE 30CM COM GRAVATA E ESCORA DUAS
DIREÇOES </t>
  </si>
  <si>
    <t>03.01.024</t>
  </si>
  <si>
    <t xml:space="preserve">FORMA TUBO DE PAPELAO DIAMETRO DE 35CM COM GRAVATA E ESCORA DUAS
DIREÇOES </t>
  </si>
  <si>
    <t>03.01.026</t>
  </si>
  <si>
    <t xml:space="preserve">FORMA TUBO DE PAPELAO DIAMETRO DE 40CM COM GRAVATA E ESCORA DUAS
DIREÇOES </t>
  </si>
  <si>
    <t>03.01.027</t>
  </si>
  <si>
    <t xml:space="preserve">FORMA TUBO DE PAPELAO DIAMETRO DE 45CM COM GRAVATA E ESCORA DUAS
DIREÇOES </t>
  </si>
  <si>
    <t>03.01.028</t>
  </si>
  <si>
    <t xml:space="preserve">FORMA TUBO DE PAPELAO DIAMETRO DE 50CM COM GRAVATA E ESCORA DUAS
DIREÇOES </t>
  </si>
  <si>
    <t>03.01.029</t>
  </si>
  <si>
    <t xml:space="preserve">FORMA TUBO DE PAPELAO DIAMETRO DE 55CM COM GRAVATA E ESCORA DUAS
DIREÇOES </t>
  </si>
  <si>
    <t>03.01.031</t>
  </si>
  <si>
    <t xml:space="preserve">FORMA TUBO DE PAPELAO DIAMETRO DE 60CM COM GRAVATA E ESCORA DUAS
DIREÇOES </t>
  </si>
  <si>
    <t>03.01.032</t>
  </si>
  <si>
    <t xml:space="preserve">FORMA TUBO DE PAPELAO DIAMETRO DE 70CM COM GRAVATA E ESCORA DUAS
DIREÇOES </t>
  </si>
  <si>
    <t>03.01.099</t>
  </si>
  <si>
    <t>03.02.002</t>
  </si>
  <si>
    <t>03.02.003</t>
  </si>
  <si>
    <t>03.02.005</t>
  </si>
  <si>
    <t>03.02.010</t>
  </si>
  <si>
    <t xml:space="preserve">INSERTS EM CANTONEIRAS OU CHAPA AÇO A-36 P/SOLIDARIZAÇÃO DE VIGAS E
PILARES </t>
  </si>
  <si>
    <t>03.02.020</t>
  </si>
  <si>
    <t xml:space="preserve">CONJUNTO DE LUVAS E PINO ROSCAVEL DN 12,5MM P/SOLIDARIZAÇÃO DE VIGA
FORNEC. E INST. </t>
  </si>
  <si>
    <t>03.02.021</t>
  </si>
  <si>
    <t xml:space="preserve">CONJUNTO DE LUVAS E PINO ROSCAVEL DN 16MM P/SOLIDARIZAÇÃO DE VIGA
FORNEC. E INST. </t>
  </si>
  <si>
    <t>03.02.022</t>
  </si>
  <si>
    <t xml:space="preserve">CONJUNTO DE LUVAS E PINO ROSCAVEL DN 20MM P/SOLIDARIZAÇÃO DE VIGA
FORNEC. E INST. </t>
  </si>
  <si>
    <t>03.02.023</t>
  </si>
  <si>
    <t xml:space="preserve">CONJUNTO DE LUVAS E PINO ROSCAVEL DN 25MM P/SOLIDARIZAÇÃO DE VIGA
FORNEC. E INST. </t>
  </si>
  <si>
    <t>03.02.024</t>
  </si>
  <si>
    <t xml:space="preserve">CONJUNTO DE LUVAS E PINO ROSCAVEL DN 32MM P/SOLIDARIZAÇÃO DE VIGA
FORNEC. E INST. </t>
  </si>
  <si>
    <t>03.02.099</t>
  </si>
  <si>
    <t>03.03.003</t>
  </si>
  <si>
    <t xml:space="preserve">LAJE PRE-FABRICADA UNID C/VIGOTAS PROTENDIDAS LP12-100KGF/M2 </t>
  </si>
  <si>
    <t>03.03.005</t>
  </si>
  <si>
    <t xml:space="preserve">LAJE PRE-FABRICADA UNIDIRECIONAL C/VIGOTAS PROTENDIDAS LP12-300KGF/M2 </t>
  </si>
  <si>
    <t>03.03.006</t>
  </si>
  <si>
    <t xml:space="preserve">LAJE PRE-FABRICADA UNIDIRECIONAL C/VIGOTAS PROTENDIDAS LP16-100KGF/M2 </t>
  </si>
  <si>
    <t>03.03.007</t>
  </si>
  <si>
    <t xml:space="preserve">LAJE PRE-FABRICADA UNIDIRECIONAL C/VIGOTAS PROTENDIDAS LP16-300KGF/M2 </t>
  </si>
  <si>
    <t>03.03.008</t>
  </si>
  <si>
    <t xml:space="preserve">LAJE PRE-FABRICADA UNIDIRECIONAL C/VIGOTAS PROTENDIDAS LP20-100KGF/M2 </t>
  </si>
  <si>
    <t>03.03.009</t>
  </si>
  <si>
    <t xml:space="preserve">LAJE PRE-FABRICADA UNIDIRECIONAL C/VIGOTAS PROTENDIDAS LP20-300KGF/M2 </t>
  </si>
  <si>
    <t>03.03.010</t>
  </si>
  <si>
    <t xml:space="preserve">LAJE PRE-FABRICADA UNIDIRECIONAL C/VIGOTAS PROTENDIDAS LP20-500KGF/M2 </t>
  </si>
  <si>
    <t>03.03.012</t>
  </si>
  <si>
    <t xml:space="preserve">LAJE PRE-FABRICADA UNIDIRECIONAL C/VIGOTAS PROTENDIDAS LP24-100KGF/M2 </t>
  </si>
  <si>
    <t>03.03.014</t>
  </si>
  <si>
    <t xml:space="preserve">CONCRETO DOSADO E LANCADO FCK= 20 M PA </t>
  </si>
  <si>
    <t>03.03.015</t>
  </si>
  <si>
    <t xml:space="preserve">LAJE PRE-FABRICADA UNIDIRECIONAL C/VIGOTAS PROTENDIDAS LP24-300KGF/M2 </t>
  </si>
  <si>
    <t>03.03.016</t>
  </si>
  <si>
    <t xml:space="preserve">CONCRETO DOSADO E LANCADO FCK=25 MPA </t>
  </si>
  <si>
    <t>03.03.017</t>
  </si>
  <si>
    <t xml:space="preserve">LAJE PRE-FABRICADA UNIDIRECIONAL C/VIGOTAS PROTENDIDAS LP24-500KGF/M2 </t>
  </si>
  <si>
    <t>03.03.018</t>
  </si>
  <si>
    <t xml:space="preserve">LAJE PRE-FABRICADA VIGOTA TRELICADA UNIDIRECIONAL LT12-100KGF/M2 </t>
  </si>
  <si>
    <t>03.03.019</t>
  </si>
  <si>
    <t xml:space="preserve">LAJE PRE-FABRICADA VIGOTA TRELICADA UNIDIRECIONAL LT16-100KGF/M2 </t>
  </si>
  <si>
    <t>03.03.020</t>
  </si>
  <si>
    <t>03.03.022</t>
  </si>
  <si>
    <t xml:space="preserve">LAJE PRE-FABRICADA VIGOTA TRELICADA UNIDIRECIONAL LT16-300KGF/M2 </t>
  </si>
  <si>
    <t>03.03.024</t>
  </si>
  <si>
    <t xml:space="preserve">CONCRETO DOSADO,BOMBEADO E LANCADO FCK= 20 M PA </t>
  </si>
  <si>
    <t>03.03.026</t>
  </si>
  <si>
    <t xml:space="preserve">CONCRETO DOSADO,BOMBEADO E LANCADO FCK 25 MPA </t>
  </si>
  <si>
    <t>03.03.027</t>
  </si>
  <si>
    <t xml:space="preserve">LAJE PRE-FABRICADA VIGOTA TRELICADA UNIDIRECIONAL LT20-100KGF/M2 </t>
  </si>
  <si>
    <t>03.03.028</t>
  </si>
  <si>
    <t xml:space="preserve">LAJE PRE-FABRICADA VIGOTA TRELICADA UNIDIRECIONAL LT20-300KGF/M2 </t>
  </si>
  <si>
    <t>03.03.029</t>
  </si>
  <si>
    <t xml:space="preserve">LAJE PRE-FABRICADA VIGOTA TRELICADA UNIDIRECIONAL LT20-500KGF/M2 </t>
  </si>
  <si>
    <t>03.03.030</t>
  </si>
  <si>
    <t>03.03.031</t>
  </si>
  <si>
    <t xml:space="preserve">LAJE PRE-FABRICADA VIGOTA TRELICADA UNIDIRECIONAL LT25-300KGF/M2 </t>
  </si>
  <si>
    <t>03.03.032</t>
  </si>
  <si>
    <t xml:space="preserve">LAJE PRE-FABRICADA VIGOTA TRELICADA UNIDIRECIONAL LT25-500KGF/M2 </t>
  </si>
  <si>
    <t>03.03.034</t>
  </si>
  <si>
    <t xml:space="preserve">LAJE PRE-FABRICADA PAINEL ALVEOLAR CONCRETO PROTENDIDO H15-100KGF/M2 </t>
  </si>
  <si>
    <t>03.03.036</t>
  </si>
  <si>
    <t xml:space="preserve">LAJE PRE-FABRICADA PAINEL ALVEOLAR CONCRETO PROTENDIDO H15-300KGF/M2 </t>
  </si>
  <si>
    <t>03.03.037</t>
  </si>
  <si>
    <t xml:space="preserve">LAJE PRE-FABRICADA PAINEL ALVEOLAR CONCRETO PROTENDIDO H15-500KGF/M2 </t>
  </si>
  <si>
    <t>03.03.038</t>
  </si>
  <si>
    <t xml:space="preserve">LAJE PRE-FABRICADA PAINEL ALVEOLAR CONCRETO PROTENDIDO H20-300KGF/M2 </t>
  </si>
  <si>
    <t>03.03.039</t>
  </si>
  <si>
    <t xml:space="preserve">LAJE PRE-FABRICADA PAINEL ALVEOLAR CONCRETO PROTENDIDO H20-500KGF/M2 </t>
  </si>
  <si>
    <t>03.03.048</t>
  </si>
  <si>
    <t xml:space="preserve">LAJE PRE-FABRICADA PRE-LAJE TRELICADA BIDIR C/ EPS PLT12-100KGF/M2 </t>
  </si>
  <si>
    <t>03.03.049</t>
  </si>
  <si>
    <t xml:space="preserve">LAJE PRE-FABRICADA PRE-LAJE TRELICADA BIDIR C/ EPS PLT16-100KGF/M2 </t>
  </si>
  <si>
    <t>03.03.050</t>
  </si>
  <si>
    <t xml:space="preserve">LAJE PRE-FABRICADA PRE-LAJE TRELICADA BIDIR C/ EPS PLT-16 300KGF/M2 </t>
  </si>
  <si>
    <t>03.03.054</t>
  </si>
  <si>
    <t xml:space="preserve">LAJE PRE-FABRICADA PRE-LAJE TRELICADA BIDIR C/ EPS PLT20-100KGF/M2 </t>
  </si>
  <si>
    <t>03.03.055</t>
  </si>
  <si>
    <t xml:space="preserve">TIJOLO FURADO CERAMICO P/ENCHIMENTO DE REBAIXO DE LAJE </t>
  </si>
  <si>
    <t>03.03.056</t>
  </si>
  <si>
    <t xml:space="preserve">CONCRETO PREPARADO NO LOCAL C/AGREGADO LEVE P/ENCHIMENTO </t>
  </si>
  <si>
    <t>03.03.058</t>
  </si>
  <si>
    <t xml:space="preserve">LAJE PRE-FABRICADA PRE-LAJE TRELICADA BIDIR C/ EPS PLT20-300KGF/M2 </t>
  </si>
  <si>
    <t>03.03.059</t>
  </si>
  <si>
    <t xml:space="preserve">LAJE PRE-FABRICADA PRE-LAJE TRELICADA BIDIR C/ EPS PLT20-500KGF/M2 </t>
  </si>
  <si>
    <t>03.03.063</t>
  </si>
  <si>
    <t xml:space="preserve">LAJE PRE-FABRICADA PRE-LAJE TRELICADA BIDIR C/ EPS PLT25-300KGF/M2 </t>
  </si>
  <si>
    <t>03.03.067</t>
  </si>
  <si>
    <t xml:space="preserve">LAJE PRE-FABRICADA PRE-LAJE TRELICADA BIDIR C/ EPS PLT25-500KGF/M2 </t>
  </si>
  <si>
    <t>03.03.080</t>
  </si>
  <si>
    <t xml:space="preserve">REFORÇO PARA LAJE PRÉ-FABRICADA </t>
  </si>
  <si>
    <t>03.03.082</t>
  </si>
  <si>
    <t xml:space="preserve">LAJE PRE-FABRICADA PRE-LAJE TRELICADA UNIDIR C/ EPS PLT12-100KGF/M2 </t>
  </si>
  <si>
    <t>03.03.083</t>
  </si>
  <si>
    <t xml:space="preserve">LAJE PRE-FABRICADA PRE-LAJE TRELICADA UNIDIR C/ EPS PLT16-100KGF/M2 </t>
  </si>
  <si>
    <t>03.03.084</t>
  </si>
  <si>
    <t xml:space="preserve">LAJE PRE-FABRICADA PRE-LAJE TRELICADA UNIDIR C/ EPS PLT16-300KGF/M2 </t>
  </si>
  <si>
    <t>03.03.085</t>
  </si>
  <si>
    <t xml:space="preserve">LAJE PRE-FABRICADA PRE-LAJE TRELICADA UNIDIR C/ EPS PLT20-100KGF/M2 </t>
  </si>
  <si>
    <t>03.03.086</t>
  </si>
  <si>
    <t xml:space="preserve">LAJE PRE-FABRICADA PRE-LAJE TRELICADA UNIDIR C/ EPS PLT20-300KGF/M2 </t>
  </si>
  <si>
    <t>03.03.087</t>
  </si>
  <si>
    <t xml:space="preserve">LAJE PRE-FABRICADA PRE-LAJE TRELICADA UNIDIR C/ EPS PLT20-500KGF/M2 </t>
  </si>
  <si>
    <t>03.03.088</t>
  </si>
  <si>
    <t xml:space="preserve">LAJE PRE-FABRICADA PRE-LAJE TRELICADA UNIDIR C/ EPS PLT25-300KGF/M2 </t>
  </si>
  <si>
    <t>03.03.089</t>
  </si>
  <si>
    <t xml:space="preserve">LAJE PRE-FABRICADA PRE-LAJE TRELICADA UNIDIR C/ EPS PLT25-500KGF/M2 </t>
  </si>
  <si>
    <t>03.03.095</t>
  </si>
  <si>
    <t xml:space="preserve">FORNEC. E MONTAGEM DE VIGA PROTENDIDA PRÉ-MOLDADA DE CONCRETO </t>
  </si>
  <si>
    <t>03.03.098</t>
  </si>
  <si>
    <t>03.03.099</t>
  </si>
  <si>
    <t>03.03.101</t>
  </si>
  <si>
    <t xml:space="preserve">LAJE PRE-FABRICADA VIGOTA TRELICADA UNIDIRECIONAL LT12-300KGF/M2 </t>
  </si>
  <si>
    <t>03.03.110</t>
  </si>
  <si>
    <t xml:space="preserve">ESCORAMENTO METÁLICO PARA VIGAS ALTURA ATÉ 3,20M ESPAÇAMENTO MENOR
OU IGUAL 60CM </t>
  </si>
  <si>
    <t>03.03.111</t>
  </si>
  <si>
    <t xml:space="preserve">ESCORAMENTO METÁLICO PARA LAJES ALTURA ATÉ 3,20M MALHA MENOR OU
IGUAL 1,50X1,50 </t>
  </si>
  <si>
    <t>03.04.010</t>
  </si>
  <si>
    <t xml:space="preserve">FORNECIMENTO E MONTAGEM DE ESTRUTURA METALICA COM AÇO NAO PATINAVE
(ASTM A36/A570) </t>
  </si>
  <si>
    <t xml:space="preserve">L
KG </t>
  </si>
  <si>
    <t>03.04.016</t>
  </si>
  <si>
    <t xml:space="preserve">FORNECIMENTO E MONTAGEM DE ESTRUTURA METALICA COM AÇO RESISTENTE A
CORROSAO (ASTM A709/A588) </t>
  </si>
  <si>
    <t>03.04.030</t>
  </si>
  <si>
    <t xml:space="preserve">DESMONTAGEM DE ESTRUTURA METALICA </t>
  </si>
  <si>
    <t>03.04.099</t>
  </si>
  <si>
    <t xml:space="preserve">ESTRUTURAS METALICAS </t>
  </si>
  <si>
    <t>03.05.010</t>
  </si>
  <si>
    <t xml:space="preserve">PILAR DE MADEIRA (PASSAGEM COBERTA) </t>
  </si>
  <si>
    <t>03.05.011</t>
  </si>
  <si>
    <t xml:space="preserve">VIGA DE MADEIRA 6X12 CM (PASSAGEM COBERTA) </t>
  </si>
  <si>
    <t>03.05.012</t>
  </si>
  <si>
    <t xml:space="preserve">VIGA DE MADEIRA 6X16 CM (PASSAGEM COBERTA) </t>
  </si>
  <si>
    <t>03.05.099</t>
  </si>
  <si>
    <t xml:space="preserve">ESTRUTURAS DE MADEIRA </t>
  </si>
  <si>
    <t>03.50.001</t>
  </si>
  <si>
    <t xml:space="preserve">DEMOLIÇÃO DE CONCRETO INCLUINDO REVESTIMENTOS (MANUAL) </t>
  </si>
  <si>
    <t>03.50.005</t>
  </si>
  <si>
    <t xml:space="preserve">DEMOLIÇÃO DE LAJES MISTAS OU PRÉ-MOLDADAS INCLUINDO REVESTIMENTOS
(MANUAL) </t>
  </si>
  <si>
    <t>03.50.099</t>
  </si>
  <si>
    <t>03.60.099</t>
  </si>
  <si>
    <t>03.70.099</t>
  </si>
  <si>
    <t>03.80.099</t>
  </si>
  <si>
    <t xml:space="preserve">SERVICOS SUPER ESTRUTURA - CONSERVACAO </t>
  </si>
  <si>
    <t>04.01.001</t>
  </si>
  <si>
    <t xml:space="preserve">ALVENARIA DE TIJOLO DE BARRO MACICO E=1/4 TIJOLO </t>
  </si>
  <si>
    <t>04.01.002</t>
  </si>
  <si>
    <t xml:space="preserve">ALVENARIA DE TIJOLO DE BARRO MACICO E=1/2 TIJOLO </t>
  </si>
  <si>
    <t>04.01.003</t>
  </si>
  <si>
    <t xml:space="preserve">ALVENARIA DE TIJOLO DE BARRO MACICO E=1 TIJOLO </t>
  </si>
  <si>
    <t>04.01.012</t>
  </si>
  <si>
    <t xml:space="preserve">ALVENARIA DE TIJOLO DE BARRO A VISTA E=1/4 TIJOLO </t>
  </si>
  <si>
    <t>04.01.013</t>
  </si>
  <si>
    <t xml:space="preserve">REVESTIMENTO COM TIJOLO DE BARRO A VISTA E=1/2 TIJOLO/DISP ALTERNADA </t>
  </si>
  <si>
    <t>04.01.014</t>
  </si>
  <si>
    <t xml:space="preserve">ALVENARIA DE TIJOLO DE BARRO A VISTA E=1/2 TIJOLO </t>
  </si>
  <si>
    <t>04.01.015</t>
  </si>
  <si>
    <t xml:space="preserve">ALVENARIA DE TIJOLO DE BARRO A VISTA E=1 TIJOLO </t>
  </si>
  <si>
    <t>04.01.017</t>
  </si>
  <si>
    <t xml:space="preserve">ALVENARIA DE TIJOLO LAMINADO A VISTA E=1/2 TIJOLO/DISP ALTERNADO </t>
  </si>
  <si>
    <t>04.01.018</t>
  </si>
  <si>
    <t xml:space="preserve">ALVENARIA DE TIJOLO LAMINADO A VISTA E=1/4 TIJOLO </t>
  </si>
  <si>
    <t>04.01.019</t>
  </si>
  <si>
    <t xml:space="preserve">ALVENARIA DE TIJOLO LAMINADO A VISTA E=1/2 TIJOLO </t>
  </si>
  <si>
    <t>04.01.020</t>
  </si>
  <si>
    <t xml:space="preserve">ALVENARIA DE TIJOLO LAMINADO A VISTA E=1 TIJOLO </t>
  </si>
  <si>
    <t>04.01.030</t>
  </si>
  <si>
    <t xml:space="preserve">ALVENARIA DE BLOCOS DE CONCRETO E=9CM CLASSE C </t>
  </si>
  <si>
    <t>04.01.033</t>
  </si>
  <si>
    <t xml:space="preserve">ALVENARIA DE BLOCO DE CONCRETO 14X19X39 CM CLASSE C </t>
  </si>
  <si>
    <t>04.01.034</t>
  </si>
  <si>
    <t xml:space="preserve">ALVENARIA DE BLOCO DE CONCRETO 19X19X39 CM CLASSE C </t>
  </si>
  <si>
    <t>04.01.042</t>
  </si>
  <si>
    <t xml:space="preserve">ALVENARIA DE BLOCO CERAMICO PORTANTE E=14CM </t>
  </si>
  <si>
    <t>04.01.043</t>
  </si>
  <si>
    <t xml:space="preserve">ALVENARIA DE BLOCO CERAMICO PORTANTE E=19CM </t>
  </si>
  <si>
    <t>04.01.045</t>
  </si>
  <si>
    <t>04.01.046</t>
  </si>
  <si>
    <t xml:space="preserve">ARMADURA CA 50 PARA PAREDE AUTO-PORTANTE </t>
  </si>
  <si>
    <t>04.01.047</t>
  </si>
  <si>
    <t xml:space="preserve">ARMADURA CA 60 PARA PAREDE AUTO-PORTANTE </t>
  </si>
  <si>
    <t>04.01.049</t>
  </si>
  <si>
    <t xml:space="preserve">ALVENARIA AUTO-PORTANTE: BLOCO CONCRETO ESTRUTURAL DE 19X19X19CM
CLASSE B </t>
  </si>
  <si>
    <t>04.01.050</t>
  </si>
  <si>
    <t xml:space="preserve">ALVENARIA AUTO-PORTANTE: BLOCO CONCRETO ESTRUTURAL DE 14X19X39CM
CLASSE B </t>
  </si>
  <si>
    <t>04.01.051</t>
  </si>
  <si>
    <t xml:space="preserve">ALVENARIA AUTO-PORTANTE: BLOCO CONCRETO ESTRUTURAL DE 19X19X39CM
CLASSE B </t>
  </si>
  <si>
    <t>04.01.058</t>
  </si>
  <si>
    <t xml:space="preserve">VERGA/CINTA EM BLOCO DE CONCRETO CANALETA - 14 CM </t>
  </si>
  <si>
    <t>04.01.059</t>
  </si>
  <si>
    <t xml:space="preserve">VERGA/CINTA EM BLOCO DE CONCRETO CANALETA - 19 CM </t>
  </si>
  <si>
    <t>04.01.063</t>
  </si>
  <si>
    <t xml:space="preserve">ALVENARIA DE CONCRETO CELULAR - BLOCOS E=7,5CM </t>
  </si>
  <si>
    <t>04.01.064</t>
  </si>
  <si>
    <t xml:space="preserve">ALVENARIA DE CONCRETO CELULAR - BLOCOS E=10CM </t>
  </si>
  <si>
    <t>04.01.065</t>
  </si>
  <si>
    <t xml:space="preserve">ALVENARIA DE CONCRETO CELULAR BLOCOS E=15CM </t>
  </si>
  <si>
    <t>04.01.070</t>
  </si>
  <si>
    <t xml:space="preserve">ALVENARIA DE TIJOLO CERAMICO FURADO (BAIANO) ESP.NOM. 10 CM </t>
  </si>
  <si>
    <t>04.01.071</t>
  </si>
  <si>
    <t xml:space="preserve">ALVENARIA DE TIJOLO CERAMICO FURADO (BAIANO) ESP.NOM. 12.5 CM </t>
  </si>
  <si>
    <t>04.01.072</t>
  </si>
  <si>
    <t xml:space="preserve">ALVENARIA DE TIJOLO CERAMICO FURADO (BAIANO) ESP.NOM 15 CM </t>
  </si>
  <si>
    <t>04.01.073</t>
  </si>
  <si>
    <t xml:space="preserve">ALVENARIA DE TIJOLO CERAMICO FURADO (BAIANO) ESP.NOM. 20 CM </t>
  </si>
  <si>
    <t>04.01.099</t>
  </si>
  <si>
    <t xml:space="preserve">ALVENARIAS </t>
  </si>
  <si>
    <t>04.02.014</t>
  </si>
  <si>
    <t xml:space="preserve">ELEMENTO VAZADO DE CONCRETO TIPO QUADRICULADO 16 FUROS C/ALETAS
INCLINADAS 39X39X10CM </t>
  </si>
  <si>
    <t>04.02.015</t>
  </si>
  <si>
    <t xml:space="preserve">ELEMENTO VAZADO DE CONCRETO TIPO CAIXILHO 40X40X20CM </t>
  </si>
  <si>
    <t>04.02.018</t>
  </si>
  <si>
    <t xml:space="preserve">ELEMENTO VAZADO DE BLOCO DE CONCRETO 19X19X39CM CLASSE C </t>
  </si>
  <si>
    <t>04.02.020</t>
  </si>
  <si>
    <t xml:space="preserve">ELEMENTO VAZADO DE BLOCOS CERAMICOS DE VEDACAO </t>
  </si>
  <si>
    <t>04.02.062</t>
  </si>
  <si>
    <t xml:space="preserve">ELEMENTO VAZADO CERAMICO 18X18X7CM </t>
  </si>
  <si>
    <t>04.02.099</t>
  </si>
  <si>
    <t xml:space="preserve">ELEMENTOS VAZADOS </t>
  </si>
  <si>
    <t>04.03.001</t>
  </si>
  <si>
    <t xml:space="preserve">DV-01 DIVISORIA DE GRANILITE - LATERAL ABERTA </t>
  </si>
  <si>
    <t>04.03.002</t>
  </si>
  <si>
    <t xml:space="preserve">DV-02 DIVISORIA DE GRANILITE - LATERAL FECHADA </t>
  </si>
  <si>
    <t>04.03.003</t>
  </si>
  <si>
    <t xml:space="preserve">DV-03 DIVISORIA DE GRANILITE - FRONTAL </t>
  </si>
  <si>
    <t>04.03.005</t>
  </si>
  <si>
    <t xml:space="preserve">DV-06 DIVISORIA DE GRANILITE SANITARIO INFANTIL H=1,20M </t>
  </si>
  <si>
    <t>04.03.008</t>
  </si>
  <si>
    <t xml:space="preserve">DV-04 DIVISÓRIA DE GRANILITE - ANTEPARO </t>
  </si>
  <si>
    <t>04.03.009</t>
  </si>
  <si>
    <t xml:space="preserve">DV-07 DIVISÓRIA DE GRANILITE </t>
  </si>
  <si>
    <t>04.03.010</t>
  </si>
  <si>
    <t xml:space="preserve">DIVISORIA DV-03 CR SANITARIO / VESTIARIO FUNCIONARIOS USO EXCLUSIVO
PADRÃO CRECHE </t>
  </si>
  <si>
    <t>04.03.020</t>
  </si>
  <si>
    <t xml:space="preserve">PLACAS DE CONCRETO - ESPESSURA 5 CM </t>
  </si>
  <si>
    <t>04.03.022</t>
  </si>
  <si>
    <t xml:space="preserve">DIVISORIA CHAPA FIBRA MAD PRENS BP/PAINEL/VIDRO/VENTIL PERM E=35MM </t>
  </si>
  <si>
    <t>04.03.023</t>
  </si>
  <si>
    <t xml:space="preserve">DIVISORIA CHAPA FIBRA MAD PRENS BP/PAINEL CEGO 1,20X2,11M E=35MM </t>
  </si>
  <si>
    <t>04.03.025</t>
  </si>
  <si>
    <t xml:space="preserve">DIVISORIA CHAPA FIBRA MAD PRENS BP/PAINEL VENT PERM 1,20X2,11M E=35MM </t>
  </si>
  <si>
    <t>04.03.026</t>
  </si>
  <si>
    <t xml:space="preserve">DV-05 DIVISORIA PARA SALA DE INFORMÁTICA </t>
  </si>
  <si>
    <t>04.03.028</t>
  </si>
  <si>
    <t xml:space="preserve">DIVISORIA DE PLACA DE GESSO ACARTONADO STANDARD 15MM ESPESSURA
100/70 COM LÃ MINERAL. FORNECIDA E INSTALADA </t>
  </si>
  <si>
    <t>04.03.029</t>
  </si>
  <si>
    <t xml:space="preserve">DIVISORIA DE PLACA DE GESSO ACARTONADO STANDARD 15MM ESPESSURA
120/90 COM LÃ MINERAL. FORNECIDA E INSTALADA </t>
  </si>
  <si>
    <t>04.03.099</t>
  </si>
  <si>
    <t xml:space="preserve">PLACAS DIVISORIAS </t>
  </si>
  <si>
    <t>04.50.001</t>
  </si>
  <si>
    <t xml:space="preserve">DEMOLIÇÃO DE ALVENARIAS EM GERAL E ELEMENTOS VAZADOS,INCL REVESTIMENTOS </t>
  </si>
  <si>
    <t>04.50.010</t>
  </si>
  <si>
    <t xml:space="preserve">DEMOLIÇÃO DE DIVISÓRIAS DE MADEIRA INCLUINDO ENTARUGAMENTO </t>
  </si>
  <si>
    <t>04.50.011</t>
  </si>
  <si>
    <t xml:space="preserve">DEMOLIÇÃO DE DIVISÓRIAS EM PLACAS PARA SANITÁRIOS </t>
  </si>
  <si>
    <t>04.50.012</t>
  </si>
  <si>
    <t xml:space="preserve">DEMOLIÇÃO DE PLACAS DE FIBRO CIMENTO </t>
  </si>
  <si>
    <t>04.50.099</t>
  </si>
  <si>
    <t>04.60.010</t>
  </si>
  <si>
    <t xml:space="preserve">RETIRADA DE DIVISÓRIAS EM CHAPAS DE MADEIRA, INCLUSIVE ENTARUGAMENTO </t>
  </si>
  <si>
    <t>04.60.011</t>
  </si>
  <si>
    <t xml:space="preserve">RETIRADA DE DIVISÓRIAS EM CHAPA DE MADEIRA,EXCLUSIVE ENTARUGAMENTO </t>
  </si>
  <si>
    <t>04.60.012</t>
  </si>
  <si>
    <t xml:space="preserve">RETIRADA DE PAINÉIS DIVISÓRIAS COM MONTANTES METÁLICAS </t>
  </si>
  <si>
    <t>04.60.099</t>
  </si>
  <si>
    <t>04.70.010</t>
  </si>
  <si>
    <t xml:space="preserve">RECOLOCAÇÃO DE DIVISÓRIAS EM CHAPAS DE MADEIRA INCLUSIVE
ENTARUGAMENTO </t>
  </si>
  <si>
    <t>04.70.011</t>
  </si>
  <si>
    <t xml:space="preserve">RECOLOCAÇÃO DE DIVISÓRIAS EM CHAPAS DE MADEIRA EXCLUSIVE
ENTARUGAMENTO </t>
  </si>
  <si>
    <t>04.70.012</t>
  </si>
  <si>
    <t xml:space="preserve">RECOLOCAÇÃO DE PAINÉIS DIVISÓRIOS COM MONTANTES METÁLICAS </t>
  </si>
  <si>
    <t>04.70.099</t>
  </si>
  <si>
    <t xml:space="preserve">RECOLOCACOES DE ALVENARIA E OUTROS ELEMENTOS DIVISORIOS </t>
  </si>
  <si>
    <t>04.80.002</t>
  </si>
  <si>
    <t xml:space="preserve">ELEMENTO VAZADO REF NEO REX 16 19X19X10CM </t>
  </si>
  <si>
    <t>04.80.003</t>
  </si>
  <si>
    <t xml:space="preserve">ELEMENTO VAZADO REF NEO REX 16DC 19X19X19CM </t>
  </si>
  <si>
    <t>04.80.004</t>
  </si>
  <si>
    <t xml:space="preserve">ELEMENTO VAZADO REF NEO REX 90 39X39X7CM </t>
  </si>
  <si>
    <t>04.80.011</t>
  </si>
  <si>
    <t xml:space="preserve">DIVISORIA CHAPA COMPENSADO E=4MM G1-C8 AMBAS FACES INCL
ENTARUGAMENTO </t>
  </si>
  <si>
    <t>04.80.015</t>
  </si>
  <si>
    <t xml:space="preserve">DIVISORIAS DE CHAPAS DURATEX OU SIMILAR,INCL ENTARUGAMENTO </t>
  </si>
  <si>
    <t>04.80.016</t>
  </si>
  <si>
    <t xml:space="preserve">CHAPA DURATEX OU SIMILAR </t>
  </si>
  <si>
    <t>04.80.017</t>
  </si>
  <si>
    <t xml:space="preserve">DIVISORIAS DE CHAPAS DIVILUX OU SIMILAR </t>
  </si>
  <si>
    <t>04.80.099</t>
  </si>
  <si>
    <t xml:space="preserve">SERVICOS DE ALVENARIA E OUTROS ELEMENTOS DIVISORIOS - CONSERVACAO </t>
  </si>
  <si>
    <t>05.01.001</t>
  </si>
  <si>
    <t xml:space="preserve">PM-67 PORTA DE MADEIRA MACHO/FEMEA P/ PINT. BAT. MET. L=82CM </t>
  </si>
  <si>
    <t>05.01.002</t>
  </si>
  <si>
    <t xml:space="preserve">PM-68 PORTA DE MADEIRA MACHO/FEMEA P/ PINT. BAT. MET. L=92CM </t>
  </si>
  <si>
    <t>05.01.004</t>
  </si>
  <si>
    <t xml:space="preserve">PM-04 PORTA DE MADEIRA SARRAFEADA P/ PINT. BAT. MADEIRA L=82CM </t>
  </si>
  <si>
    <t>05.01.005</t>
  </si>
  <si>
    <t xml:space="preserve">PM-05 PORTA DE MADEIRA SARRAFEADA P/ PINT. BAT. MADEIRA L=92CM </t>
  </si>
  <si>
    <t>05.01.009</t>
  </si>
  <si>
    <t xml:space="preserve">PM-19 PORTA DE MADEIRA MACHO/FEMEA P/ PINT. BAT. MADEIRA L=62CM </t>
  </si>
  <si>
    <t>05.01.010</t>
  </si>
  <si>
    <t xml:space="preserve">PM-20 PORTA DE MADEIRA MACHO/FEMEA P/ PINT. BAT. MADEIRA L=82CM </t>
  </si>
  <si>
    <t>05.01.011</t>
  </si>
  <si>
    <t xml:space="preserve">PM-21 PORTA DE MADEIRA MACHO/FEMEA P/ PINT. BAT. MADEIRA L=92CM </t>
  </si>
  <si>
    <t>05.01.013</t>
  </si>
  <si>
    <t xml:space="preserve">PM-23 PORTA DE MADEIRA MACHO/FEMEA P/ PINT. BAT. MADEIRA L=72CM </t>
  </si>
  <si>
    <t>05.01.014</t>
  </si>
  <si>
    <t xml:space="preserve">PM-24 PORTA DE MADEIRA SARRAFEADA P/ PINT. BAT. MADEIRA L=72CM </t>
  </si>
  <si>
    <t>05.01.024</t>
  </si>
  <si>
    <t xml:space="preserve">PM-34 PORTA DE MADEIRA MACHO/FEMEA P/ PINT. C/ BAND. BAT. MET. L=72CM </t>
  </si>
  <si>
    <t>05.01.025</t>
  </si>
  <si>
    <t xml:space="preserve">PM-35 PORTA DE MADEIRA MACHO/FEMEA P/ PINT. C/ BAND. BAT. MET. L=82CM </t>
  </si>
  <si>
    <t>05.01.026</t>
  </si>
  <si>
    <t xml:space="preserve">PM-36 PORTA DE MADEIRA MACHO/FEMEA P/ PINT. C/ BAND. BAT. MET. L=92CM </t>
  </si>
  <si>
    <t>05.01.028</t>
  </si>
  <si>
    <t xml:space="preserve">PORTAS PARA DIVISORIAS CHAPA FIBRA MAD PRENS BP COM FERRAGENS </t>
  </si>
  <si>
    <t>05.01.029</t>
  </si>
  <si>
    <t xml:space="preserve">PM-74 PORTA SARRAFEADO MACIÇO P/BOXES L=62CM-COMPLETA </t>
  </si>
  <si>
    <t>05.01.036</t>
  </si>
  <si>
    <t xml:space="preserve">PM-38 PORTA DE MADEIRA MACHO/FEMEA P/ PINT. C/ BAND. BAT. MAD. L=72CM </t>
  </si>
  <si>
    <t>05.01.037</t>
  </si>
  <si>
    <t xml:space="preserve">PM-39 PORTA DE MADEIRA MACHO/FEMEA P/ PINT. C/ BAND. BAT. MAD. L=82CM </t>
  </si>
  <si>
    <t>05.01.044</t>
  </si>
  <si>
    <t xml:space="preserve">PM-40 PORTA DE MADEIRA MACHO/FEMEA P/ PINT. C/ BAND. BAT. MAD. L=92CM </t>
  </si>
  <si>
    <t>05.01.046</t>
  </si>
  <si>
    <t xml:space="preserve">PM-70 PORTA DE MADEIRA SARRAFEADA P/ PINT. BAT. MET. L=72CM </t>
  </si>
  <si>
    <t>05.01.047</t>
  </si>
  <si>
    <t xml:space="preserve">PM-71 PORTA DE MADEIRA SARRAFEADA P/ PINT. BAT. MET. L=82CM </t>
  </si>
  <si>
    <t>05.01.048</t>
  </si>
  <si>
    <t xml:space="preserve">PM-72 PORTA DE MADEIRA SARRAFEADA P/ PINT. BAT. MET. L=92CM </t>
  </si>
  <si>
    <t>05.01.050</t>
  </si>
  <si>
    <t xml:space="preserve">PM-81 PORTA SARRAFEADO MACIÇO P/BOXE ACESSIVEL-COMPLETA </t>
  </si>
  <si>
    <t>05.01.051</t>
  </si>
  <si>
    <t xml:space="preserve">PM-75 PORTA SARRAFEADA MACICA SANIT. ACESSIVEL BAT. MET. </t>
  </si>
  <si>
    <t>05.01.069</t>
  </si>
  <si>
    <t xml:space="preserve">PM-82 PORTA DE CORRER ACESSIVEL SARRAF.MACIÇA P/PINTURA(L=111CM) </t>
  </si>
  <si>
    <t>05.01.070</t>
  </si>
  <si>
    <t xml:space="preserve">PM-83 PORTA DE CORRER ACESSIVEL SARRAFEADA MACIÇA G1-C1 P/PINTURA
L=101CM </t>
  </si>
  <si>
    <t>05.01.090</t>
  </si>
  <si>
    <t xml:space="preserve">PM-58 PORTA DE MADEIRA SARRAFEADA P/ PINT. C/ BAND. BAT. MET. L=72CM
INCLUSIVE REFORÇO DE FECHADURA </t>
  </si>
  <si>
    <t>05.01.091</t>
  </si>
  <si>
    <t xml:space="preserve">PM-59 PORTA DE MADEIRA SARRAFEADA P/ PINT. C/ BAND. BAT. MET. L=82CM
INCLUSIVE REFORÇO DE FECHADURA </t>
  </si>
  <si>
    <t>05.01.092</t>
  </si>
  <si>
    <t xml:space="preserve">PM-60 PORTA DE MADEIRA SARRAFEADA P/ PINT. C/ BAND. BAT. MET. L=92CM
INCLUSIVE REFORÇO DE FECHADURA </t>
  </si>
  <si>
    <t>05.01.094</t>
  </si>
  <si>
    <t xml:space="preserve">PM-62 PORTA DE MADEIRA SARRAFEADA P/ PINT. C/ BAND. BAT. MAD. L=72CM
INCLUSIVE REFORÇO DE FECHADURA </t>
  </si>
  <si>
    <t>05.01.095</t>
  </si>
  <si>
    <t xml:space="preserve">PM-63 PORTA DE MADEIRA SARRAFEADA P/ PINT. C/ BAND. BAT. MAD. L=82CM
INCLUSIVE REFORÇO DE FECHADURA </t>
  </si>
  <si>
    <t>05.01.096</t>
  </si>
  <si>
    <t xml:space="preserve">PM-64 PORTA DE MADEIRA SARRAFEADA P/ PINT. C/ BAND. BAT. MAD. L=92CM
INCLUSIVE REFORÇO DE FECHADURA </t>
  </si>
  <si>
    <t>05.01.098</t>
  </si>
  <si>
    <t xml:space="preserve">PM-66 PORTA DE MADEIRA MACHO/FEMEA P/ PINT. BAT. MET. L=72CM </t>
  </si>
  <si>
    <t>05.01.099</t>
  </si>
  <si>
    <t xml:space="preserve">ELEMENTOS DE MADEIRA COM ACESSORIO </t>
  </si>
  <si>
    <t>05.01.100</t>
  </si>
  <si>
    <t xml:space="preserve">PM-69 PORTA DE MADEIRA MACHO/FEMEA P/ PINT. BAT. MET. L=124CM </t>
  </si>
  <si>
    <t>05.01.101</t>
  </si>
  <si>
    <t xml:space="preserve">PM-08 PORTA DE MADEIRA SARRAFEADA P/ PINT. BAT. MADEIRA L=124CM
INCLUSIVE REFORÇO FECHADURA </t>
  </si>
  <si>
    <t>05.01.102</t>
  </si>
  <si>
    <t xml:space="preserve">PM-22 PORTA DE MADEIRA MACHO/FEMEA P/ PINT. BAT. MADEIRA L=124CM </t>
  </si>
  <si>
    <t>05.01.103</t>
  </si>
  <si>
    <t xml:space="preserve">PM-37 PORTA DE MADEIRA MACHO/FEMEA P/ PINT. C/ BAND. BAT. MET. L=124CM </t>
  </si>
  <si>
    <t>05.01.104</t>
  </si>
  <si>
    <t xml:space="preserve">PM-41 PORTA DE MADEIRA MACHO/FEMEA P/ PINT. C/ BAND. BAT. MAD. L=124CM </t>
  </si>
  <si>
    <t>05.01.105</t>
  </si>
  <si>
    <t xml:space="preserve">PM-73 PORTA DE MADEIRA SARRAFEADA P/ PINT. BAT. MET. L=124CM INCLUSIVE
REFORÇO FECHADURA </t>
  </si>
  <si>
    <t>05.01.106</t>
  </si>
  <si>
    <t xml:space="preserve">PM-61 PORTA DE MADEIRA SARRAFEADA P/ PINT. C/ BAND. BAT. MET. L=124CM
INCLUSIVE REFORÇO DE FECHADURA </t>
  </si>
  <si>
    <t>05.01.107</t>
  </si>
  <si>
    <t xml:space="preserve">PM-65 PORTA DE MADEIRA SARRAFEADA P/ PINT. C/ BAND. BAT. MAD. L=124CM
INCLUSIVE REFORÇO DE FECHADURA </t>
  </si>
  <si>
    <t>05.01.108</t>
  </si>
  <si>
    <t xml:space="preserve">PM-76 PORTA SARRAFEADA MACICA SANIT. ACESSIVEL BAT. MAD. </t>
  </si>
  <si>
    <t>05.01.109</t>
  </si>
  <si>
    <t xml:space="preserve">PM-79 PORTA SARRAFEADA MACICA PARA HALL DO ELEVADOR BAT. MET </t>
  </si>
  <si>
    <t>05.01.110</t>
  </si>
  <si>
    <t xml:space="preserve">PM-80 PORTA SARRAFEADA MACICA PARA HALL DO ELEVADOR BAT. MAD. </t>
  </si>
  <si>
    <t>05.02.099</t>
  </si>
  <si>
    <t>05.03.099</t>
  </si>
  <si>
    <t xml:space="preserve">FERRAGENS </t>
  </si>
  <si>
    <t>05.04.010</t>
  </si>
  <si>
    <t>FP-03 FAIXA DE PROTEÇÃO 250x15 MM MDF COM FITA DE BORDA REVESTIDO DUAS
FACES COM LAMINADO MELAMINICO BAIXA PRESSAO COR CINZA REF.PANTONE
428C</t>
  </si>
  <si>
    <t>05.04.014</t>
  </si>
  <si>
    <t>FP-05 FAIXA DE EXPOSIÇÃO 90x15 MM MDF COM FITA DE BORDA REVESTIDO DUAS
FACES COM LAMINADO MELAMINICO BAIXA PRESSAO COR CINZA REF.PANTONE
428C</t>
  </si>
  <si>
    <t>05.04.099</t>
  </si>
  <si>
    <t xml:space="preserve">QUADRO NEGRO / QUADROS DE AVISO </t>
  </si>
  <si>
    <t>05.05.037</t>
  </si>
  <si>
    <t xml:space="preserve">BS-08 BANCADA PARA FRALDÁRIO </t>
  </si>
  <si>
    <t>05.05.040</t>
  </si>
  <si>
    <t xml:space="preserve">BS-05 BANCADA PARA COZINHA - GRANITO POLIDO 20MM </t>
  </si>
  <si>
    <t>05.05.049</t>
  </si>
  <si>
    <t xml:space="preserve">BE-04 BANCADA LAVATORIO/EDUCAÇAO INFANTIL </t>
  </si>
  <si>
    <t>05.05.050</t>
  </si>
  <si>
    <t xml:space="preserve">BE-05 BANCADA EDUCAÇÃO INFANTIL </t>
  </si>
  <si>
    <t>05.05.053</t>
  </si>
  <si>
    <t xml:space="preserve">BE-08 BANCADA ALUNOS / QUIMICA E BIOLOGIA (150CM) </t>
  </si>
  <si>
    <t>05.05.054</t>
  </si>
  <si>
    <t xml:space="preserve">BE-09 BANCADA ALUNOS / QUIMICA E BIOLOGIA (195CM) </t>
  </si>
  <si>
    <t>05.05.055</t>
  </si>
  <si>
    <t xml:space="preserve">BE-10 BANCADA ALUNOS / MATEMATICA E FISICA (280CM) </t>
  </si>
  <si>
    <t>05.05.057</t>
  </si>
  <si>
    <t xml:space="preserve">BE-11 BANCADA ALUNOS / QUIMICA E BIOLOGIA (120CM) </t>
  </si>
  <si>
    <t>05.05.058</t>
  </si>
  <si>
    <t xml:space="preserve">BE-12 BANCADA ALUNOS / QUIMICA E BIOLOGIA (165CM) </t>
  </si>
  <si>
    <t>05.05.059</t>
  </si>
  <si>
    <t xml:space="preserve">BE-13 BANCADA ALUNOS / MATEMATICA E FISICA (225CM) </t>
  </si>
  <si>
    <t>05.05.060</t>
  </si>
  <si>
    <t xml:space="preserve">BE-14 BANCADA APOIO PARA CAPELA </t>
  </si>
  <si>
    <t>05.05.061</t>
  </si>
  <si>
    <t xml:space="preserve">BE-15 BANCADA LABORATORIO COM PRATELEIRA </t>
  </si>
  <si>
    <t>05.05.062</t>
  </si>
  <si>
    <t xml:space="preserve">BE-16 BANCADA LABORATORIO 2 CUBAS 50X40X25CM (L=180CM) </t>
  </si>
  <si>
    <t>05.05.063</t>
  </si>
  <si>
    <t xml:space="preserve">BE-17 BANCADA LABORATORIO 1 CUBA 50X40X25CM (L=120CM) </t>
  </si>
  <si>
    <t>05.05.064</t>
  </si>
  <si>
    <t xml:space="preserve">PR-08 PRATELEIRA DE GRANITO </t>
  </si>
  <si>
    <t>05.05.067</t>
  </si>
  <si>
    <t xml:space="preserve">PR-03 PRATELEIRA DE GRANILITE - L=30CM </t>
  </si>
  <si>
    <t>05.05.068</t>
  </si>
  <si>
    <t xml:space="preserve">BE-18 BANCADA LABORATORIO 1 CUBA 60X50X30CM (L=180CM) </t>
  </si>
  <si>
    <t>05.05.069</t>
  </si>
  <si>
    <t xml:space="preserve">BE-19 BANCADA LABORATORIO SIMPLES </t>
  </si>
  <si>
    <t>05.05.075</t>
  </si>
  <si>
    <t xml:space="preserve">PR-09 PRATELEIRA EM GRANILITE - L=55CM </t>
  </si>
  <si>
    <t>05.05.078</t>
  </si>
  <si>
    <t xml:space="preserve">GS-03 GUICHE DE SECRETARIA/JANELA DE 2 FOLHAS </t>
  </si>
  <si>
    <t>05.05.079</t>
  </si>
  <si>
    <t xml:space="preserve">PR-10 PRATELEIRA EM GRANILITE L=70CM </t>
  </si>
  <si>
    <t>05.05.080</t>
  </si>
  <si>
    <t xml:space="preserve">ET-05 ESTRADO DE POLIPROPILENO </t>
  </si>
  <si>
    <t>05.05.085</t>
  </si>
  <si>
    <t xml:space="preserve">BA-12 BALCÃO DE ATENDIMENTO DE GRANITO (210X60CM) </t>
  </si>
  <si>
    <t>05.05.086</t>
  </si>
  <si>
    <t xml:space="preserve">BA-13 BALCAO ATENDIMENTO - GRANITO </t>
  </si>
  <si>
    <t>05.05.087</t>
  </si>
  <si>
    <t xml:space="preserve">GS-04 GUICHE DE SECRETARIA/JANELA DE CORRER </t>
  </si>
  <si>
    <t>''</t>
  </si>
  <si>
    <t>05.05.089</t>
  </si>
  <si>
    <t xml:space="preserve">BA-10 BALCÃO DE DISTRIB.DE GRANITO (L=350CM) </t>
  </si>
  <si>
    <t>05.05.090</t>
  </si>
  <si>
    <t xml:space="preserve">BA-11 BALCÃO DE DEVOLUÇÃO DE GRANITO (L=70CM) </t>
  </si>
  <si>
    <t>05.05.096</t>
  </si>
  <si>
    <t xml:space="preserve">CC-06 CUBA INOX 460X300X170MM - MISTURADOR DE PAREDE </t>
  </si>
  <si>
    <t>05.05.099</t>
  </si>
  <si>
    <t xml:space="preserve">COMPONENTES </t>
  </si>
  <si>
    <t>05.05.101</t>
  </si>
  <si>
    <t xml:space="preserve">CC-01 CUBA INOX (60X50X30CM) INCLUSIVE VÁLVULA AMERICANA-GRANITO </t>
  </si>
  <si>
    <t>05.05.103</t>
  </si>
  <si>
    <t xml:space="preserve">CC-03 CUBA INOX (50X40X25CM) TORNEIRA DE PAREDE INCL.VÁLVULA AMERICANA-GRANITO </t>
  </si>
  <si>
    <t>05.05.104</t>
  </si>
  <si>
    <t xml:space="preserve">CC-04 CUBA DUPLA INOX (102X40X25CM) INCLUSIVE VÁLVULA AMERICANA-GRANITO </t>
  </si>
  <si>
    <t>05.05.105</t>
  </si>
  <si>
    <t xml:space="preserve">CC-05 CUBA INOX (50X40X25CM) TORNEIRA DE MESA INCL.VÁLVULA AMERICANA-GRANITO </t>
  </si>
  <si>
    <t>05.05.108</t>
  </si>
  <si>
    <t xml:space="preserve">PRATELEIRA DE GRANILITE POLIDO ESPESSURA 40MM COR CINZA APLICADA NA BIBLIOTECA USO EXCLUSIVO PADRAO CRECHE </t>
  </si>
  <si>
    <t>05.06.061</t>
  </si>
  <si>
    <t xml:space="preserve">RP-02 REFORCO DE FECHADURAS PARA PORTAS (RP-02) </t>
  </si>
  <si>
    <t>05.06.099</t>
  </si>
  <si>
    <t>05.50.015</t>
  </si>
  <si>
    <t xml:space="preserve">DEMOLIÇÃO DE QUADRO NEGRO TIPO GREEMBOARD INCLUINDO ENTARUGAMENTO </t>
  </si>
  <si>
    <t>05.50.099</t>
  </si>
  <si>
    <t>05.60.001</t>
  </si>
  <si>
    <t xml:space="preserve">RETIRADA DE FOLHAS DE PORTAS OU JANELAS </t>
  </si>
  <si>
    <t>05.60.005</t>
  </si>
  <si>
    <t xml:space="preserve">RETIRADA DE BATENTES DE ESQUADRIAS DE MADEIRA </t>
  </si>
  <si>
    <t>05.60.010</t>
  </si>
  <si>
    <t xml:space="preserve">RETIRADA DE GUARNIÇÃO OU MOLDURAS </t>
  </si>
  <si>
    <t>05.60.017</t>
  </si>
  <si>
    <t xml:space="preserve">RETIRADA DE PORTA GIZ, INCLUSIVE SUPORTES </t>
  </si>
  <si>
    <t>05.60.050</t>
  </si>
  <si>
    <t xml:space="preserve">RETIRADA DE FECHADURAS DE EMBUTIR </t>
  </si>
  <si>
    <t>05.60.055</t>
  </si>
  <si>
    <t xml:space="preserve">RETIRADA DE CREMONA FECHO DE ALAVANCA DE EMBUTIR,TARJETAS E FECHAD SOBREPOR </t>
  </si>
  <si>
    <t>05.60.060</t>
  </si>
  <si>
    <t xml:space="preserve">RETIRADA DE DOBRADIÇAS </t>
  </si>
  <si>
    <t>05.60.099</t>
  </si>
  <si>
    <t>05.70.001</t>
  </si>
  <si>
    <t xml:space="preserve">RECOLOCAÇÃO DE FOLHAS DE PORTA OU JANELA </t>
  </si>
  <si>
    <t>05.70.005</t>
  </si>
  <si>
    <t xml:space="preserve">RECOLOCAÇÃO DE BATENTES DE ESQUADRIAS DE MADEIRA </t>
  </si>
  <si>
    <t>05.70.010</t>
  </si>
  <si>
    <t xml:space="preserve">RECOLOCAÇÃO DE GUARNIÇÃO OU MOLDURAS </t>
  </si>
  <si>
    <t>05.70.013</t>
  </si>
  <si>
    <t xml:space="preserve">RECOLOCAÇÃO DE PORTA-GIZ, INCLUINDO SUPORTES </t>
  </si>
  <si>
    <t>05.70.015</t>
  </si>
  <si>
    <t xml:space="preserve">RECOLOCAÇÃO DE FECHADURAS DE EMBUTIR </t>
  </si>
  <si>
    <t>05.70.016</t>
  </si>
  <si>
    <t xml:space="preserve">RECOLOCAÇÃO DE CREMONA,FECHOS DE ALAVANCA EMBUTIR,TARJETAS E FECHADURAS SOBREPOR  </t>
  </si>
  <si>
    <t>05.70.017</t>
  </si>
  <si>
    <t xml:space="preserve">RECOLOCAÇÃO DE DOBRADICAS </t>
  </si>
  <si>
    <t>05.70.099</t>
  </si>
  <si>
    <t xml:space="preserve">RECOLOCACAO DE ELEM DE MADEIRA/COMPONENTES </t>
  </si>
  <si>
    <t>05.80.001</t>
  </si>
  <si>
    <t xml:space="preserve">PORTA MADEIRA COMPENS LISA P/ PINTURA </t>
  </si>
  <si>
    <t>05.80.002</t>
  </si>
  <si>
    <t xml:space="preserve">PORTA MADEIRA COMPENS LISA COM VISOR </t>
  </si>
  <si>
    <t>05.80.003</t>
  </si>
  <si>
    <t xml:space="preserve">PORTA MADEIRA ALMOFADADA </t>
  </si>
  <si>
    <t>05.80.004</t>
  </si>
  <si>
    <t xml:space="preserve">PORTA MADEIRA MACHO-FEMEA </t>
  </si>
  <si>
    <t>05.80.005</t>
  </si>
  <si>
    <t xml:space="preserve">PORTA TIPO VENEZIANA </t>
  </si>
  <si>
    <t>05.80.006</t>
  </si>
  <si>
    <t xml:space="preserve">FOLHA DE PORTA LISA DE 22 MM PARA ARMARIOS </t>
  </si>
  <si>
    <t>05.80.015</t>
  </si>
  <si>
    <t xml:space="preserve">BANDEIRA P/ PORTA MADEIRA COMPENS LISA P/ PINTURA </t>
  </si>
  <si>
    <t>05.80.020</t>
  </si>
  <si>
    <t xml:space="preserve">BATENTE DE MADEIRA PARA PORTAS DE 1 FL SEM BANDEIRA </t>
  </si>
  <si>
    <t xml:space="preserve">CJ </t>
  </si>
  <si>
    <t>05.80.021</t>
  </si>
  <si>
    <t xml:space="preserve">BATENTE DE MADEIRA PARA PORTAS DE 1 FOLHA COM BANDEIRA </t>
  </si>
  <si>
    <t>05.80.022</t>
  </si>
  <si>
    <t xml:space="preserve">BATENTE DE MADEIRA PARA PORTA DE 2 FLS SEM BANDEIRA </t>
  </si>
  <si>
    <t>05.80.023</t>
  </si>
  <si>
    <t xml:space="preserve">BATENTE DE MADEIRA PARA PORTAS DE 2 FLS COM BANDEIRA </t>
  </si>
  <si>
    <t>05.80.026</t>
  </si>
  <si>
    <t xml:space="preserve">BATENTE DE MADEIRA PARA ARMARIO </t>
  </si>
  <si>
    <t>05.80.030</t>
  </si>
  <si>
    <t xml:space="preserve">BATENTE METALICO - PERFIL CHAPA 14 (1,9MM) ZINCADA </t>
  </si>
  <si>
    <t>05.80.035</t>
  </si>
  <si>
    <t xml:space="preserve">GUARNICAO DE 5 CM PARA PORTA DE 1 FOLHA </t>
  </si>
  <si>
    <t>05.80.036</t>
  </si>
  <si>
    <t xml:space="preserve">GUARNICAO DE 5 CM PARA PORTA DE 2 FOLHAS </t>
  </si>
  <si>
    <t>05.80.037</t>
  </si>
  <si>
    <t xml:space="preserve">GUARNICAO MADEIRA DE 5,0CM </t>
  </si>
  <si>
    <t>05.80.038</t>
  </si>
  <si>
    <t xml:space="preserve">GUARNICAO MADEIRA DE 7,0CM </t>
  </si>
  <si>
    <t>05.80.039</t>
  </si>
  <si>
    <t xml:space="preserve">GUARNICAO MADEIRA DE 10,0CM </t>
  </si>
  <si>
    <t>05.80.040</t>
  </si>
  <si>
    <t xml:space="preserve">GUARNICAO MADEIRA DE 15,0CM </t>
  </si>
  <si>
    <t>05.80.041</t>
  </si>
  <si>
    <t xml:space="preserve">PORTA GIZ, INCLUSIVE SUPORTES </t>
  </si>
  <si>
    <t>05.80.042</t>
  </si>
  <si>
    <t xml:space="preserve">LOUSA QUADRICULADA L=4.61M MOD. LG-01 </t>
  </si>
  <si>
    <t>05.80.043</t>
  </si>
  <si>
    <t xml:space="preserve">CHAPA GREENBOARD DE 1,3 MM DE ESPESSURA </t>
  </si>
  <si>
    <t>05.80.044</t>
  </si>
  <si>
    <t xml:space="preserve">LOUSA QUADRICULADA L=2.55M MOD. LG-02 </t>
  </si>
  <si>
    <t>05.80.050</t>
  </si>
  <si>
    <t xml:space="preserve">LOUSA EM ARGAMASSA L=461M MOD LG-03 </t>
  </si>
  <si>
    <t>05.80.051</t>
  </si>
  <si>
    <t xml:space="preserve">QUADRO NEGRO EM MASSA - COMPLETO </t>
  </si>
  <si>
    <t>05.80.070</t>
  </si>
  <si>
    <t xml:space="preserve">FECHADURA COMPLETA, CILINDRICA DE EMBUTIR </t>
  </si>
  <si>
    <t xml:space="preserve">JG </t>
  </si>
  <si>
    <t>05.80.071</t>
  </si>
  <si>
    <t xml:space="preserve">FECHADURA COMPLETA, TIPO GORGE DE EMBUTIR </t>
  </si>
  <si>
    <t>05.80.072</t>
  </si>
  <si>
    <t xml:space="preserve">FECHADURA COMPL TIPO TARGETA DE SOBREPOR C/VISOR "LIVRE-OCUPADO" </t>
  </si>
  <si>
    <t>05.80.073</t>
  </si>
  <si>
    <t xml:space="preserve">FECHADURA DE SOBREPOR CILINDRICA PARA PORTOES </t>
  </si>
  <si>
    <t>05.80.080</t>
  </si>
  <si>
    <t xml:space="preserve">DOBRADICA DE 3 1/2" X 3" CROMADO, COM EIXO E BOLA DE LATAO </t>
  </si>
  <si>
    <t>05.80.081</t>
  </si>
  <si>
    <t xml:space="preserve">DOBRADICA DE 3 1/2" X 3" EM ACO LAMINADO </t>
  </si>
  <si>
    <t>05.80.082</t>
  </si>
  <si>
    <t xml:space="preserve">DOBRADICA FERRO CROMADO COM PINO E BOLAS DE FERRO 3" X 2 1/2" </t>
  </si>
  <si>
    <t>05.80.083</t>
  </si>
  <si>
    <t xml:space="preserve">DOBRADICA DE 3" X 2 1/2" EM ACO LAMINADO </t>
  </si>
  <si>
    <t>05.80.085</t>
  </si>
  <si>
    <t xml:space="preserve">FECHADURA TETRA COMPLETA ESPELHO REDONDO CROMADO </t>
  </si>
  <si>
    <t>05.80.086</t>
  </si>
  <si>
    <t xml:space="preserve">CREMONA COMPLETO </t>
  </si>
  <si>
    <t>05.80.087</t>
  </si>
  <si>
    <t xml:space="preserve">VARETA PARA CREMONA </t>
  </si>
  <si>
    <t>05.80.090</t>
  </si>
  <si>
    <t xml:space="preserve">BORBOLETA PARA JANELAS </t>
  </si>
  <si>
    <t xml:space="preserve">PR </t>
  </si>
  <si>
    <t>05.80.091</t>
  </si>
  <si>
    <t xml:space="preserve">FECHO TIPO UNHA DE EMBUTIR DE 10 CM </t>
  </si>
  <si>
    <t>05.80.094</t>
  </si>
  <si>
    <t xml:space="preserve">DOBRADICA FERRO CROM C/ PINO BOLAS ANEIS FERRO 3 1/2"X3" </t>
  </si>
  <si>
    <t>05.80.095</t>
  </si>
  <si>
    <t xml:space="preserve">FECHADURA CILINDRICA COMPLETO (FECHAD ROSETA MACAN) </t>
  </si>
  <si>
    <t>05.80.096</t>
  </si>
  <si>
    <t xml:space="preserve">FECHO UNHA DE EMBUTIR AÇO CROMADO 20CM X 3/4" </t>
  </si>
  <si>
    <t>05.80.099</t>
  </si>
  <si>
    <t xml:space="preserve">SERVICOS DE ELEMENTOS DE MADEIRA/COMPONENTES - CONSERVACAO </t>
  </si>
  <si>
    <t>05.81.001</t>
  </si>
  <si>
    <t xml:space="preserve">PORTA MADEIRA COMPENS LISA P/ VERNIZ 72X210CM </t>
  </si>
  <si>
    <t>05.81.002</t>
  </si>
  <si>
    <t xml:space="preserve">PORTA MADEIRA COMPENS LISA P/ VERNIZ 82X210CM </t>
  </si>
  <si>
    <t>05.81.003</t>
  </si>
  <si>
    <t xml:space="preserve">PORTA MADEIRA COMPENS LISA P/ VERNIZ 92X210CM </t>
  </si>
  <si>
    <t>05.81.005</t>
  </si>
  <si>
    <t xml:space="preserve">PORTA MADEIRA COMPENS LISA P/ PINTURA 72X210CM </t>
  </si>
  <si>
    <t>05.81.006</t>
  </si>
  <si>
    <t xml:space="preserve">PORTA MADEIRA COMPENS LISA P/ PINTURA 82X210CM </t>
  </si>
  <si>
    <t>05.81.007</t>
  </si>
  <si>
    <t xml:space="preserve">PORTA COMPENS LISA MADEIRA P/ PINTURA 92X210CM </t>
  </si>
  <si>
    <t>05.81.025</t>
  </si>
  <si>
    <t xml:space="preserve">PORTA MADEIRA MACHO-FEMEA 72X210CM </t>
  </si>
  <si>
    <t>05.81.026</t>
  </si>
  <si>
    <t xml:space="preserve">PORTA MADEIRA MACHO-FEMEA 82X210CM </t>
  </si>
  <si>
    <t>05.81.027</t>
  </si>
  <si>
    <t xml:space="preserve">PORTA MADEIRA MACHO-FEMEA 92X210CM </t>
  </si>
  <si>
    <t>05.81.033</t>
  </si>
  <si>
    <t xml:space="preserve">PORTA DE ARMARIO SOB PIA TIPO VENEZIANA - DE CORRER </t>
  </si>
  <si>
    <t>05.81.047</t>
  </si>
  <si>
    <t xml:space="preserve">FECHADURAS E FECHOS PARA PORTAS INT WC - TARGETA LATAO LIVRE-OCUPADO </t>
  </si>
  <si>
    <t>05.81.048</t>
  </si>
  <si>
    <t xml:space="preserve">ESPELHOS RET 200 X 50 MM PESO MINIMO 170 G </t>
  </si>
  <si>
    <t>05.81.056</t>
  </si>
  <si>
    <t xml:space="preserve">CHAPA LAMINADO MELAMINICO ACAB TEXTURIZADO E=1MM </t>
  </si>
  <si>
    <t>05.81.062</t>
  </si>
  <si>
    <t xml:space="preserve">CONJUNTO FERRAGEM PORTAS INTERNAS E EXTERNAS 1 FOLHA - COM DOBRADIÇA
DE FERRO POLIDO </t>
  </si>
  <si>
    <t>05.81.065</t>
  </si>
  <si>
    <t xml:space="preserve">FERRAGEM PORTINHOLAS ARMARIO SOB PIA - COM 2 FOLHAS DE CORRER </t>
  </si>
  <si>
    <t>05.81.070</t>
  </si>
  <si>
    <t xml:space="preserve">CADEADO DE LATAO COM CILINDRO - TRAVA DUPLA DE 25 MM </t>
  </si>
  <si>
    <t>05.81.071</t>
  </si>
  <si>
    <t xml:space="preserve">CADEADO DE LATAO COM CILINDRO - TRAVA DUPLA DE 35 MM </t>
  </si>
  <si>
    <t>05.81.072</t>
  </si>
  <si>
    <t xml:space="preserve">CADEADO DE LATAO COM CILINDRO - TRAVA DUPLA DE 45 MM </t>
  </si>
  <si>
    <t>05.81.073</t>
  </si>
  <si>
    <t xml:space="preserve">CADEADO DE LATAO COM CILINDRO - TRAVA DUPLA DE 50 MM </t>
  </si>
  <si>
    <t>05.81.076</t>
  </si>
  <si>
    <t xml:space="preserve">CADEADO DE LATAO C/ CILINDRO-TRAVA DUPLA DE 30MM - PESO MIN 110G </t>
  </si>
  <si>
    <t>05.81.080</t>
  </si>
  <si>
    <t xml:space="preserve">PORTA CADEADO EM FERRO PINTADO - DE 60MM - PESO MIN 25G </t>
  </si>
  <si>
    <t>05.81.081</t>
  </si>
  <si>
    <t xml:space="preserve">PORTA CADEADO EM FERRO PINTADO - DE 90MM - PESO MIN 115G </t>
  </si>
  <si>
    <t>05.81.082</t>
  </si>
  <si>
    <t xml:space="preserve">PORTA CADEADO EM FERRO PINTADO - DE 110MM - PESO MIN 135G </t>
  </si>
  <si>
    <t>05.81.099</t>
  </si>
  <si>
    <t xml:space="preserve">RECOLOCACOES DE ELEM DE MADEIRA/COMPONENTES </t>
  </si>
  <si>
    <t>05.82.010</t>
  </si>
  <si>
    <t xml:space="preserve">TAMPO DE PIA EM GRANITO E=2CM </t>
  </si>
  <si>
    <t>05.82.099</t>
  </si>
  <si>
    <t xml:space="preserve">SERVICOS DE ELEMENTOS DE MADEIRA/COMPONENTES </t>
  </si>
  <si>
    <t>06.01.001</t>
  </si>
  <si>
    <t xml:space="preserve">EF-01 ESQUADRIA DE FERRO 90X60CM </t>
  </si>
  <si>
    <t>06.01.002</t>
  </si>
  <si>
    <t xml:space="preserve">EF-02 ESQUADRIA DE FERRO 90X120CM </t>
  </si>
  <si>
    <t>06.01.003</t>
  </si>
  <si>
    <t xml:space="preserve">EF-03 ESQUADRIA DE FERRO 90X150CM </t>
  </si>
  <si>
    <t>06.01.004</t>
  </si>
  <si>
    <t xml:space="preserve">EF-04 ESQUADRIA DE FERRO 180X60CM </t>
  </si>
  <si>
    <t>06.01.005</t>
  </si>
  <si>
    <t xml:space="preserve">EF-05 ESQUADRIA DE FERRO 180X120CM </t>
  </si>
  <si>
    <t>06.01.006</t>
  </si>
  <si>
    <t xml:space="preserve">EF-06 ESQUADRIA DE FERRO 180X150CM </t>
  </si>
  <si>
    <t>06.01.013</t>
  </si>
  <si>
    <t xml:space="preserve">EF-13 ESQUADRIA DE FERRO 90X90CM </t>
  </si>
  <si>
    <t>06.01.014</t>
  </si>
  <si>
    <t xml:space="preserve">EF-14 ESQUADRIA DE FERRO 180X90CM </t>
  </si>
  <si>
    <t>06.01.015</t>
  </si>
  <si>
    <t xml:space="preserve">EF-15 ESQUADRIA DE FERRO / VENTILACAO CRUZADA H=30 A 45CM </t>
  </si>
  <si>
    <t>06.01.016</t>
  </si>
  <si>
    <t xml:space="preserve">EF-16 ESQUADRIA DE FERRO FIXA L=90CM </t>
  </si>
  <si>
    <t>06.01.017</t>
  </si>
  <si>
    <t xml:space="preserve">EF-17 ESQUADRIA DE FERRO FIXA L=180CM </t>
  </si>
  <si>
    <t>06.01.019</t>
  </si>
  <si>
    <t xml:space="preserve">EF-18 ESQUADRIA DE FERRO / VENTILACAO PERMANENTE L=90X60CM </t>
  </si>
  <si>
    <t>06.01.020</t>
  </si>
  <si>
    <t xml:space="preserve">EF-19 ESQUADRIA DE FERRO VENTILACAO PERMANENTE L=180X60CM </t>
  </si>
  <si>
    <t>06.01.022</t>
  </si>
  <si>
    <t xml:space="preserve">EF-20 ESQUADRIA DE FERRO 180X180CM </t>
  </si>
  <si>
    <t>06.01.023</t>
  </si>
  <si>
    <t xml:space="preserve">EF-21 ESQUADRIA DE FERRO 180X210CM </t>
  </si>
  <si>
    <t>06.01.024</t>
  </si>
  <si>
    <t xml:space="preserve">EF-22 ESQUADRIA DE FERRO COM BASCULANTE L=90CM </t>
  </si>
  <si>
    <t>06.01.025</t>
  </si>
  <si>
    <t xml:space="preserve">CAIXILHOS DE FERRO -BASCULANTES </t>
  </si>
  <si>
    <t>06.01.026</t>
  </si>
  <si>
    <t xml:space="preserve">CAIXILHOS DE FERRO -FIXOS </t>
  </si>
  <si>
    <t>06.01.027</t>
  </si>
  <si>
    <t xml:space="preserve">CAIXILHOS DE FERRO -FIXO COM VENTILACAO PERMANENTE </t>
  </si>
  <si>
    <t>06.01.028</t>
  </si>
  <si>
    <t xml:space="preserve">EF-23 ESQUADRIA DE FERRO COM BASCULANTE L=180CM </t>
  </si>
  <si>
    <t>06.01.029</t>
  </si>
  <si>
    <t xml:space="preserve">CX-06 CAIXILHO FIXO PERFIL LAMINADO 2MM USO EXCLUSIVO PADRAO CRECHE </t>
  </si>
  <si>
    <t>06.01.037</t>
  </si>
  <si>
    <t xml:space="preserve">EF-24 ADAPTADO ESQUADRIA DE FERRO 1,00X1,00 </t>
  </si>
  <si>
    <t>06.01.040</t>
  </si>
  <si>
    <t xml:space="preserve">EF-24 ESQ FERRO VENEZIANA DA CAIXA DO ELEVADOR (0.80X0.40M) </t>
  </si>
  <si>
    <t>06.01.041</t>
  </si>
  <si>
    <t xml:space="preserve">EF-25 ESQ DE FERRO VENTILACAO CRUZADA (H=60 A 80CM) </t>
  </si>
  <si>
    <t>06.01.042</t>
  </si>
  <si>
    <t xml:space="preserve">EF-26 ESQ DE FERRO VENTILACAO CRUZADA (180X65CM) </t>
  </si>
  <si>
    <t>06.01.043</t>
  </si>
  <si>
    <t xml:space="preserve">EF-27 ESQ DE FERRO VENTILACAO CRUZADA (180X75CM) </t>
  </si>
  <si>
    <t>06.01.044</t>
  </si>
  <si>
    <t xml:space="preserve">EF-28 ESQUADRIA DE FERRO 90X180CM </t>
  </si>
  <si>
    <t>06.01.047</t>
  </si>
  <si>
    <t xml:space="preserve">EF-29 ESQUADRIA DE FERRO 90X210CM </t>
  </si>
  <si>
    <t>06.01.048</t>
  </si>
  <si>
    <t xml:space="preserve">EF-30 ESQUADRIA DE FERRO PARA DUTO EXAUSTOR DE CAPELA </t>
  </si>
  <si>
    <t>06.01.049</t>
  </si>
  <si>
    <t xml:space="preserve">EV-01 ESQUADRIA VENEZIANA DE ACO (1,20X2,00 M) </t>
  </si>
  <si>
    <t>06.01.050</t>
  </si>
  <si>
    <t xml:space="preserve">EF-31 ESQUADRIA DE FERRO VENTILAÇÃO CRUZADA (90X65CM) </t>
  </si>
  <si>
    <t>06.01.051</t>
  </si>
  <si>
    <t xml:space="preserve">EF-32 ESQUADRIA DE FERRO VENTILAÇÃO CRUZADA (90X75CM) </t>
  </si>
  <si>
    <t>06.01.062</t>
  </si>
  <si>
    <t xml:space="preserve">EA-13 JANELA DE ALUMINIO - 1,80 X 1,50 M </t>
  </si>
  <si>
    <t>06.01.063</t>
  </si>
  <si>
    <t xml:space="preserve">EA-14 JANELA DE ALUMINIO - 1,80 X 1,20 M </t>
  </si>
  <si>
    <t>06.01.064</t>
  </si>
  <si>
    <t xml:space="preserve">EA-15 JANELA DE ALUMINIO - 1,80 X 0,60 M </t>
  </si>
  <si>
    <t>06.01.065</t>
  </si>
  <si>
    <t xml:space="preserve">EA-16 JANELA DE ALUMINIO (0,90X0,90M) </t>
  </si>
  <si>
    <t>06.01.066</t>
  </si>
  <si>
    <t xml:space="preserve">EA - 17 JANELA DE ALUMINIO (1,80 X0,90 M) </t>
  </si>
  <si>
    <t>06.01.067</t>
  </si>
  <si>
    <t xml:space="preserve">EA-18 JANELA DE ALUMINIO (VENTILACAO CRUZADA) L= 180 CM </t>
  </si>
  <si>
    <t>06.01.072</t>
  </si>
  <si>
    <t xml:space="preserve">CAIXILHOS DE ALUMINIO -BASCULANTES </t>
  </si>
  <si>
    <t>06.01.075</t>
  </si>
  <si>
    <t xml:space="preserve">CAIXILHOS DE ALUMINIO -FIXO </t>
  </si>
  <si>
    <t>06.01.080</t>
  </si>
  <si>
    <t xml:space="preserve">VENEZIANA INDUSTRIAL -ALETAS PVC MONTANTES ACO GALVANIZADO REF 100 </t>
  </si>
  <si>
    <t>06.01.081</t>
  </si>
  <si>
    <t xml:space="preserve">VENEZIANA INDUSTRIAL-ALETAS FIBRA DE VIDRO MONTANTES ACO GALV REF 100 </t>
  </si>
  <si>
    <t>06.01.082</t>
  </si>
  <si>
    <t xml:space="preserve">VENEZIANA INDUSTRIAL-ALETAS PVC MONTANTES ACO PRE-PINTADO REF 100 </t>
  </si>
  <si>
    <t>06.01.083</t>
  </si>
  <si>
    <t xml:space="preserve">VENEZIANA INDUSTRIAL-ALETAS FIBRA VIDRO MONTANTES ACO PRE-PINT REF 100 </t>
  </si>
  <si>
    <t>06.01.084</t>
  </si>
  <si>
    <t xml:space="preserve">VENEZIANA INDUSTRIAL-ALETAS PVC MONTANTE ALUMINIO ANODIZADO REF 100 </t>
  </si>
  <si>
    <t>06.01.085</t>
  </si>
  <si>
    <t xml:space="preserve">VENEZIANA INDUSTRIAL-ALETAS FIBRA VIDRO MONTANTES ALUM ANODIZ REF 100 </t>
  </si>
  <si>
    <t>06.01.086</t>
  </si>
  <si>
    <t xml:space="preserve">VENEZIANA INDUSTRIAL-ALETAS PVC/MONTANTES ACO GALVANIZADO/REF.50 </t>
  </si>
  <si>
    <t>06.01.087</t>
  </si>
  <si>
    <t xml:space="preserve">VENEZIANA INDUSTRIAL-ALETAS PVC/MONTANTES ALUM. ANODIZADO/REF.50 </t>
  </si>
  <si>
    <t>06.01.099</t>
  </si>
  <si>
    <t xml:space="preserve">SERVICOS EM ELEMENTOS METALICOS/COMPONENTES </t>
  </si>
  <si>
    <t>06.02.001</t>
  </si>
  <si>
    <t xml:space="preserve">PC-01 PORTA CORTA-FOGO P90 L=90CM COMPLETA </t>
  </si>
  <si>
    <t>06.02.010</t>
  </si>
  <si>
    <t xml:space="preserve">PF-11 PORTA/JANELA DE FERRO 180X260CM </t>
  </si>
  <si>
    <t>06.02.015</t>
  </si>
  <si>
    <t xml:space="preserve">PF-15 PORTA EM CHAPA DE FERRO (L=82 CM) </t>
  </si>
  <si>
    <t>06.02.016</t>
  </si>
  <si>
    <t xml:space="preserve">PF-16 PORTA EM CHAPA DE FERRO (L=92 CM) </t>
  </si>
  <si>
    <t>06.02.017</t>
  </si>
  <si>
    <t xml:space="preserve">PF-17 PORTA EM CHAPA DE FERRO L=102CM </t>
  </si>
  <si>
    <t>06.02.019</t>
  </si>
  <si>
    <t xml:space="preserve">PF-19 PORTA DE FERRO P/ RESERVATORIO - GALVANIZADA </t>
  </si>
  <si>
    <t>06.02.020</t>
  </si>
  <si>
    <t xml:space="preserve">PORTA DE FERRO (TIPO PF-11) </t>
  </si>
  <si>
    <t>06.02.026</t>
  </si>
  <si>
    <t xml:space="preserve">PF-23 PORTA DE FERRO C/ BANDEIRA EM CHAPA PERFURADA L=140CM </t>
  </si>
  <si>
    <t>06.02.028</t>
  </si>
  <si>
    <t xml:space="preserve">PF-21 PORTA DE FERRO COM BANDEIRA EM CHAPA PERFURADA L=102CM </t>
  </si>
  <si>
    <t>06.02.029</t>
  </si>
  <si>
    <t xml:space="preserve">PF-22 PORTA DE FERRO C/ BANDEIRA EM CHAPA PERFURADA L=82CM </t>
  </si>
  <si>
    <t>06.02.032</t>
  </si>
  <si>
    <t xml:space="preserve">PF-20 PORTA DE FERRO COM BANDEIRA CHAPA PERFURADA L=180CM </t>
  </si>
  <si>
    <t>06.02.045</t>
  </si>
  <si>
    <t xml:space="preserve">PF-26 PORTA DE FERRO C/BANDEIRA PARA HALL ELEVADOR L=90CM </t>
  </si>
  <si>
    <t>06.02.046</t>
  </si>
  <si>
    <t xml:space="preserve">PF-27 PORTA DE FERRO 90X215CM </t>
  </si>
  <si>
    <t>06.02.047</t>
  </si>
  <si>
    <t xml:space="preserve">PF-28 PORTA DE FERRO COM BANDEIRA 90X260CM </t>
  </si>
  <si>
    <t>06.02.048</t>
  </si>
  <si>
    <t xml:space="preserve">PF-29 PORTA DE FERRO COM BANDEIRA EM CHAPA PERFURADA 90X260CM </t>
  </si>
  <si>
    <t>06.02.049</t>
  </si>
  <si>
    <t xml:space="preserve">PF-30 PORTA EM CHAPA DE AÇO C/VENT.PERM (L=140CM) </t>
  </si>
  <si>
    <t>06.02.052</t>
  </si>
  <si>
    <t xml:space="preserve">PORTA DE ENROLAR EM GRADES RETANGULARES </t>
  </si>
  <si>
    <t>06.02.053</t>
  </si>
  <si>
    <t xml:space="preserve">PF-32 PORTA EM CHAPA DE AÇO 82X210CM C/VENTILAÇÃO </t>
  </si>
  <si>
    <t>06.02.054</t>
  </si>
  <si>
    <t xml:space="preserve">PF-33 PORTA EM CHAPA DE ACO 180X215CM </t>
  </si>
  <si>
    <t>06.02.056</t>
  </si>
  <si>
    <t xml:space="preserve">PORTA EM CHAPA DE FERRO GALVANIZADO TIPO PF-15 </t>
  </si>
  <si>
    <t>06.02.060</t>
  </si>
  <si>
    <t xml:space="preserve">PT-38 PORTAO EM GRADIL ELETROFUNDIDO (345X230CM) </t>
  </si>
  <si>
    <t>06.02.061</t>
  </si>
  <si>
    <t xml:space="preserve">PT-39 PORTAO EM GRADIL ELETROFUNDIDO (165X230CM) </t>
  </si>
  <si>
    <t>06.02.062</t>
  </si>
  <si>
    <t xml:space="preserve">PT-40 BANDEIRA EM GRADIL ELETROFUNDIDO </t>
  </si>
  <si>
    <t>06.02.063</t>
  </si>
  <si>
    <t xml:space="preserve">PORTÃO EM GRADIL ELETROFUNDIDO </t>
  </si>
  <si>
    <t>06.02.064</t>
  </si>
  <si>
    <t xml:space="preserve">PT-43 PORTAO DE CORRER EM GRADIL ELETROF (360X230CM) </t>
  </si>
  <si>
    <t>06.02.065</t>
  </si>
  <si>
    <t xml:space="preserve">PT-44 PORTAO DE CORRER EM GRADIL ELETROF (720X230CM) </t>
  </si>
  <si>
    <t>06.02.066</t>
  </si>
  <si>
    <t xml:space="preserve">PT-45 PORTAO DE CORRER EM GRADIL ELETROF (372X230CM) </t>
  </si>
  <si>
    <t>06.02.067</t>
  </si>
  <si>
    <t xml:space="preserve">PT-46 PORTAO DE CORRER EM GRADIL ELETROF (732X230CM) </t>
  </si>
  <si>
    <t>06.02.073</t>
  </si>
  <si>
    <t xml:space="preserve">PT-47 PORTÃO BASCULANTE-GRADIL ELETROFUND 705X230CM (USO INT) </t>
  </si>
  <si>
    <t>06.02.074</t>
  </si>
  <si>
    <t xml:space="preserve">PT-48 PORTÃO BASCULANTE-GRADIL ELETROFUND 525X230CM (USO INT) </t>
  </si>
  <si>
    <t>06.02.075</t>
  </si>
  <si>
    <t xml:space="preserve">PT-49 PORTÃO BASCULANTE-GRADIL ELETROFUND 345X230CM (USO INT) </t>
  </si>
  <si>
    <t>06.02.088</t>
  </si>
  <si>
    <t xml:space="preserve">PORTÃO DE CORRER EM GRADIL ELETROFUNDIDO </t>
  </si>
  <si>
    <t>06.02.089</t>
  </si>
  <si>
    <t xml:space="preserve">PORTÃO BASCULANTE EM GRADIL ELETROFUNDIDO </t>
  </si>
  <si>
    <t>06.02.094</t>
  </si>
  <si>
    <t xml:space="preserve">ME-02 MONTANTE ESTRUTURAL VERTICAL P/ESQUADRIAS EM VÃO DE 7,20M </t>
  </si>
  <si>
    <t>06.02.095</t>
  </si>
  <si>
    <t xml:space="preserve">ME-03 MONTANTE ESTRUTURAL HORIZONTAL P/ESQUADRIAS </t>
  </si>
  <si>
    <t>06.02.098</t>
  </si>
  <si>
    <t xml:space="preserve">MONTANTE DA PORTA PF-A TUBO AÇO GALVANIZADO 100X100 MM ESPESSURA
3MM. USO EXCLUSIVO PADRAO CRECHE </t>
  </si>
  <si>
    <t>06.02.099</t>
  </si>
  <si>
    <t>06.02.103</t>
  </si>
  <si>
    <t xml:space="preserve">PF-A PORTA 2 FOLHAS 193X210CM ADAPTADA MODELO PF-11 USO EXCLUSIVO
PADRÃO CRECHE. </t>
  </si>
  <si>
    <t>06.02.104</t>
  </si>
  <si>
    <t xml:space="preserve">"PF-B PORTA 2 FOLHAS 300X215 CM INCLUSIVE VIDRO LAMINADO 6MM COM
MONTANTES ME-02 E ME-03 USO EXCLUSIVO PADRAO CRECHE" </t>
  </si>
  <si>
    <t>06.02.108</t>
  </si>
  <si>
    <t xml:space="preserve">PF-D PORTA DE CORRER QUATRO FOLHAS ADAPTADA MODELO PF-11 USO
EXCLUSIVO PADRAO CRECHE </t>
  </si>
  <si>
    <t>06.02.109</t>
  </si>
  <si>
    <t xml:space="preserve">PF-C PORTA CAIXILHO 93X215 CM ADAPTADA MODELO PF-27 USO EXCLUSIVO
PADRAO CRECHE </t>
  </si>
  <si>
    <t>06.03.001</t>
  </si>
  <si>
    <t xml:space="preserve">TI-01 TAMPA DE INSPECAO - ACO </t>
  </si>
  <si>
    <t>06.03.003</t>
  </si>
  <si>
    <t xml:space="preserve">AF-01 ALCAPAO PARA LAJE DE FORRO </t>
  </si>
  <si>
    <t>06.03.016</t>
  </si>
  <si>
    <t xml:space="preserve">BP-01 BARRA ANTIPANICO SIMPLES </t>
  </si>
  <si>
    <t>06.03.017</t>
  </si>
  <si>
    <t xml:space="preserve">BP-02 BARRA ANTIPANICO DUPLA </t>
  </si>
  <si>
    <t>06.03.018</t>
  </si>
  <si>
    <t xml:space="preserve">TP-03 TELA DE PROTEÇÃO ARAME GALVANIZADO ONDULADO - REQUADRO DE
FERRO </t>
  </si>
  <si>
    <t>06.03.019</t>
  </si>
  <si>
    <t xml:space="preserve">EM-05 ESCADA MARINHEIRO (GALVANIZADA) </t>
  </si>
  <si>
    <t>06.03.020</t>
  </si>
  <si>
    <t xml:space="preserve">EM-06 ESCADA DE MARINHEIRO C/GUARDA CORPO GALVANIZADA </t>
  </si>
  <si>
    <t>06.03.024</t>
  </si>
  <si>
    <t xml:space="preserve">TP-12 TELA DE PROTECAO REMOVIVEL </t>
  </si>
  <si>
    <t>06.03.032</t>
  </si>
  <si>
    <t xml:space="preserve">GR-01 GRADE DE PROTECAO FERRO CHATO 1" X 1/4" MALHA 15CM X15CM </t>
  </si>
  <si>
    <t>06.03.035</t>
  </si>
  <si>
    <t xml:space="preserve">GR-02 GRADE DE PROTECAO / GUICHE (122X105 CM) FERRO CHATO 1/2" X 1/8" </t>
  </si>
  <si>
    <t>06.03.036</t>
  </si>
  <si>
    <t xml:space="preserve">CHAPA PERFURADA GALV 14(FUROS REDONDOS E ALTERNADOS 3/8")AREA PERF
48% </t>
  </si>
  <si>
    <t>06.03.037</t>
  </si>
  <si>
    <t xml:space="preserve">PERFIL METALICO TUBULAR SECCAO QUADRADA 8X8CM E=3MM </t>
  </si>
  <si>
    <t>06.03.039</t>
  </si>
  <si>
    <t xml:space="preserve">TELA DE PROTEÇÃO CONTRA NIDIFICACAO DE PASSAROS </t>
  </si>
  <si>
    <t>06.03.040</t>
  </si>
  <si>
    <t xml:space="preserve">TELA ARAME GALVANIZADO MOSQUITEIRA CONTRA INSETOS </t>
  </si>
  <si>
    <t>06.03.060</t>
  </si>
  <si>
    <t xml:space="preserve">BARRA DE APOIO P/DEFICIENTES EM INOX ESCOVADO </t>
  </si>
  <si>
    <t>06.03.061</t>
  </si>
  <si>
    <t xml:space="preserve">CO-27 CORRIMÃO DUPLO AÇO INOX FORNECIDO E INSTALADO </t>
  </si>
  <si>
    <t>06.03.062</t>
  </si>
  <si>
    <t xml:space="preserve">CO-28 CORRIMÃO DUPLO COM MONTANTE VERTICAL AÇO INOX FORNECIDO E
INSTALADO </t>
  </si>
  <si>
    <t>06.03.063</t>
  </si>
  <si>
    <t xml:space="preserve">CO-29 CORRIMÃO DUPLO INTERMEDIÁRIO AÇO INOX FORNECIDO E INSTALADO </t>
  </si>
  <si>
    <t>06.03.064</t>
  </si>
  <si>
    <t xml:space="preserve">CO-30 GUARDA-CORPO TUBULAR AÇO INOX FORNECIDO E INSTALADO </t>
  </si>
  <si>
    <t>06.03.066</t>
  </si>
  <si>
    <t>BANCO COM ASSENTO DE CONCRETO ARMADO LISO DESEMPENADO COM PINTURA
VERNIZ ACRÍLICO ARMAÇAO ENGASTADA NA LAJE DE PISO E PILARETE BLOCO
CONCRETO REVESTIDO</t>
  </si>
  <si>
    <t>06.03.067</t>
  </si>
  <si>
    <t xml:space="preserve">FQ-05 ALAMBRADO PARA QUADRA COBERTA TÉRREA (BROCA) </t>
  </si>
  <si>
    <t>06.03.068</t>
  </si>
  <si>
    <t xml:space="preserve">FQ-06 ALAMBRADO PARA QUADRA COBERTA TERREA (SAPATA) </t>
  </si>
  <si>
    <t>06.03.069</t>
  </si>
  <si>
    <t xml:space="preserve">QE-36 REDE DE PROTECAO PARA QUADRAS DE ESPORTES </t>
  </si>
  <si>
    <t>06.03.073</t>
  </si>
  <si>
    <t xml:space="preserve">QE-41 TABELA DE BASQUETE (SOMENTE TRELICA - FIXACAO PAREDE/PILAR) </t>
  </si>
  <si>
    <t>06.03.074</t>
  </si>
  <si>
    <t xml:space="preserve">QE-42 POSTE PARA REDE DE VOLEIBOL (FUNDACAO DIRETA) </t>
  </si>
  <si>
    <t>06.03.075</t>
  </si>
  <si>
    <t xml:space="preserve">QE-43 POSTE PARA REDE VOLEIBOL (LAJE ALVEOLAR) </t>
  </si>
  <si>
    <t>06.03.076</t>
  </si>
  <si>
    <t xml:space="preserve">QE-44 POSTE PARA REDE VOLEIBOL (PRE-LAJE TRELICADA) </t>
  </si>
  <si>
    <t>06.03.077</t>
  </si>
  <si>
    <t xml:space="preserve">QE-45 TRAVE DE FUTEBOL DE SALAO (FUNDACAO DIRETA) </t>
  </si>
  <si>
    <t>06.03.078</t>
  </si>
  <si>
    <t xml:space="preserve">QE-46 TRAVE DE FUTEBOL DE SALAO (LAJE ALVEOLAR) </t>
  </si>
  <si>
    <t>06.03.079</t>
  </si>
  <si>
    <t xml:space="preserve">QE-47 TRAVE DE FUTEBOL DE SALAO (PRE-LAJE TRELICADA) </t>
  </si>
  <si>
    <t>06.03.080</t>
  </si>
  <si>
    <t xml:space="preserve">QE-39 TABELA DE BASQUETE (LAJE ALVEOLAR) </t>
  </si>
  <si>
    <t>06.03.081</t>
  </si>
  <si>
    <t xml:space="preserve">QE-40 TABELA DE BASQUETE (PRE-LAJE TRELIÇADA) </t>
  </si>
  <si>
    <t>06.03.082</t>
  </si>
  <si>
    <t xml:space="preserve">CO-31 CORRIMÃO SIMPLES AÇO INOX FORNECIDO E INSTALADO </t>
  </si>
  <si>
    <t>06.03.083</t>
  </si>
  <si>
    <t xml:space="preserve">CO-32 CORRIMÃO SIMPLES C/ MONTANTE VERTICAL AÇO INOX FORNECIDO E
INSTALADO </t>
  </si>
  <si>
    <t>06.03.084</t>
  </si>
  <si>
    <t xml:space="preserve">CO-33 CORRIMÃO SIMPLES INTERMEDIÁRIO AÇO INOX FORNECIDO E INSTALADO </t>
  </si>
  <si>
    <t>06.03.085</t>
  </si>
  <si>
    <t xml:space="preserve">EM-07 ESCADA MARINHEIRO GALVANIZADA ACESSO POÇO DO ELEVADOR </t>
  </si>
  <si>
    <t>06.03.090</t>
  </si>
  <si>
    <t xml:space="preserve">CAIXILHARIA EM ALUMINIO </t>
  </si>
  <si>
    <t>06.03.091</t>
  </si>
  <si>
    <t xml:space="preserve">CAIXILHARIA EM FERRO </t>
  </si>
  <si>
    <t>06.03.099</t>
  </si>
  <si>
    <t>06.03.100</t>
  </si>
  <si>
    <t xml:space="preserve">CO-34 CORRIMÃO DUPLO AÇO GALVANIZADO COM PINTURA ESMALTE. </t>
  </si>
  <si>
    <t>06.03.101</t>
  </si>
  <si>
    <t xml:space="preserve">CO-35 CORRIMÃO DUPLO COM MONTANTE VERTICAL AÇO GALVANIZADO COM
PINTURA ESMALTE </t>
  </si>
  <si>
    <t>06.03.102</t>
  </si>
  <si>
    <t xml:space="preserve">CO-36 CORRIMÃO DUPLO INTERMEDIÁRIO AÇO GALVANIZADO COM PINTURA
ESMALTE </t>
  </si>
  <si>
    <t>06.03.103</t>
  </si>
  <si>
    <t xml:space="preserve">CO-37 CORRIMÃO SIMPLES AÇO GALVANIZADO COM PINTURA ESMALTE </t>
  </si>
  <si>
    <t>06.03.104</t>
  </si>
  <si>
    <t xml:space="preserve">CO-38 CORRIMÃO SIMPLES COM MONTANTE VERTICAL AÇO GALVANIZADO COM
PINTURA ESMALTE </t>
  </si>
  <si>
    <t>06.03.105</t>
  </si>
  <si>
    <t xml:space="preserve">CO-39 CORRIMÃO SIMPLES INTERMEDIÁRIO AÇO GALVANIZADO COM PINTURA
ESMALTE </t>
  </si>
  <si>
    <t>06.03.106</t>
  </si>
  <si>
    <t xml:space="preserve">CO-40 GUARDA-CORPO TUBULAR H=15CM SOBRE ALVENARIA AÇO GALVANIZADO
COM PINTURA ESMALTE </t>
  </si>
  <si>
    <t>06.03.107</t>
  </si>
  <si>
    <t xml:space="preserve">CO-41 GUARDA-CORPO COM CHAPA PERFURADA H=110CM AÇO GALVANIZADO
COM PINTURA ESMALTE </t>
  </si>
  <si>
    <t>06.03.108</t>
  </si>
  <si>
    <t xml:space="preserve">CO-42 GUARDA-CORPO COM CHAPA PERFURADA H=130CM AÇO GALVANIZADO
COM PINTURA ESMALTE </t>
  </si>
  <si>
    <t>06.03.109</t>
  </si>
  <si>
    <t xml:space="preserve">CO-43 GUARDA-CORPO COM GRADIL DE FECHAMENTO H=110CM AÇO
GALVANIZADO COM PINTURA ESMALTE </t>
  </si>
  <si>
    <t>06.03.110</t>
  </si>
  <si>
    <t xml:space="preserve">CO-44 GUARDA-CORPO COM GRADIL DE FECHAMENTO H=130CM AÇO
GALVANIZADO COM PINTURA ESMALTE </t>
  </si>
  <si>
    <t>06.03.111</t>
  </si>
  <si>
    <t xml:space="preserve">CO-45 GUARDA-CORPO TUBULAR COM GRADIL DE FECHAMENTO H=110CM AÇO
GALVANIZADO COM PINTURA ESMALTE </t>
  </si>
  <si>
    <t>06.03.112</t>
  </si>
  <si>
    <t xml:space="preserve">CO-46 GUARDA-CORPO TUBULAR COM GRADIL DE FECHAMENTO H=130CM AÇO
GALVANIZADO COM PINTURA ESMALTE </t>
  </si>
  <si>
    <t>06.03.113</t>
  </si>
  <si>
    <t xml:space="preserve">CO-47 GUARDA-CORPO TUBULAR H=20CM SOBRE ALVENARIA AÇO GALVANIZADO
COM PINTURA ESMALTE </t>
  </si>
  <si>
    <t>06.03.115</t>
  </si>
  <si>
    <t xml:space="preserve">QE-38 TABELA DE BASQUETE INCLUSIVE GALVANIZAÇÃO A FOGO E PINTURA
ESMALTE FUNDACAO BROCA Ø 25CM </t>
  </si>
  <si>
    <t>06.50.030</t>
  </si>
  <si>
    <t xml:space="preserve">DEMOLIÇÃO DE DEGRAUS DE ESCADA DE MARINHEIRO EM GRAMPOS </t>
  </si>
  <si>
    <t>06.50.099</t>
  </si>
  <si>
    <t>06.60.001</t>
  </si>
  <si>
    <t xml:space="preserve">RETIRADA DE ESQUADRIAS METÁLICAS </t>
  </si>
  <si>
    <t>06.60.002</t>
  </si>
  <si>
    <t xml:space="preserve">RETIRADA DE TELA </t>
  </si>
  <si>
    <t>06.60.005</t>
  </si>
  <si>
    <t xml:space="preserve">RETIRADA DE BATENTES </t>
  </si>
  <si>
    <t>06.60.050</t>
  </si>
  <si>
    <t xml:space="preserve">RETIRADA DE BRAÇO DE ALAVANCA </t>
  </si>
  <si>
    <t>06.60.051</t>
  </si>
  <si>
    <t xml:space="preserve">RETIRADA DE ALAVANCA </t>
  </si>
  <si>
    <t>06.60.052</t>
  </si>
  <si>
    <t xml:space="preserve">RETIRADA DE PUXADOR DE ENGATE PARA CAIXILHO DE CORRER </t>
  </si>
  <si>
    <t>06.60.060</t>
  </si>
  <si>
    <t xml:space="preserve">RETIRADA DE ESCADA DE MARINHEIRO COM GUARDA-CORPO </t>
  </si>
  <si>
    <t>06.60.099</t>
  </si>
  <si>
    <t>06.70.001</t>
  </si>
  <si>
    <t xml:space="preserve">RECOLOCAÇÃO DE ESQUADRIAS METÁLICAS </t>
  </si>
  <si>
    <t>06.70.005</t>
  </si>
  <si>
    <t xml:space="preserve">RECOLOCAÇÃO DE BATENTES </t>
  </si>
  <si>
    <t>06.70.020</t>
  </si>
  <si>
    <t xml:space="preserve">RECOLOCACAO DE TELA </t>
  </si>
  <si>
    <t>06.70.050</t>
  </si>
  <si>
    <t xml:space="preserve">RECOLOCAÇÃO DE BRAÇO DE ALAVANCA </t>
  </si>
  <si>
    <t>06.70.051</t>
  </si>
  <si>
    <t xml:space="preserve">RECOLOCAÇÃO DE ALAVANCA </t>
  </si>
  <si>
    <t>06.70.052</t>
  </si>
  <si>
    <t xml:space="preserve">RECOLOCAÇÃO DE PUXADOR DE ENGATE PARA CAIXILHO DE CORRER </t>
  </si>
  <si>
    <t>06.70.060</t>
  </si>
  <si>
    <t xml:space="preserve">RECOLOCAÇÃO DE ESCADA MARINHEIRO COM GUARDA CORPO </t>
  </si>
  <si>
    <t>06.70.099</t>
  </si>
  <si>
    <t xml:space="preserve">RECOLOCACOES DE ELEMENTOS METALICOS/COMPONENTES </t>
  </si>
  <si>
    <t>06.80.001</t>
  </si>
  <si>
    <t xml:space="preserve">CAIXILHO BASCULANTE EM PERFIL DE FERRO </t>
  </si>
  <si>
    <t>06.80.003</t>
  </si>
  <si>
    <t xml:space="preserve">CAIXILHO FIXO EM PERFIL DE FERRO </t>
  </si>
  <si>
    <t>06.80.005</t>
  </si>
  <si>
    <t xml:space="preserve">CAIXILHO DE CORRER EM PERFIL DE FERRO </t>
  </si>
  <si>
    <t>06.80.008</t>
  </si>
  <si>
    <t xml:space="preserve">FOLHA PARA CAIXILHO DE CORRER EM PERFIL DE FERRO </t>
  </si>
  <si>
    <t>06.80.009</t>
  </si>
  <si>
    <t xml:space="preserve">CAIXILHO MAXIMAR DE FERRO </t>
  </si>
  <si>
    <t>06.80.019</t>
  </si>
  <si>
    <t xml:space="preserve">PORTA PANTOGRAFICA </t>
  </si>
  <si>
    <t>06.80.020</t>
  </si>
  <si>
    <t xml:space="preserve">PORTA DE ENROLAR EM TIRAS ARTICULADAS </t>
  </si>
  <si>
    <t>06.80.021</t>
  </si>
  <si>
    <t>06.80.023</t>
  </si>
  <si>
    <t xml:space="preserve">PORTAO DE 1 FOLHA DE TUBOS E TELA GALVANIZADOS COM PORTA CADEADO </t>
  </si>
  <si>
    <t>06.80.025</t>
  </si>
  <si>
    <t xml:space="preserve">PORTAO DE 2 FOLHAS DE TUBO E TELA GALVANIZADOS COM PORTA CADEADO </t>
  </si>
  <si>
    <t>06.80.029</t>
  </si>
  <si>
    <t xml:space="preserve">TELA DE PROTEÇAO P/CAIXILHO C/REQ. DE PERFIL DE FERRO E TELA ARAME GALV. </t>
  </si>
  <si>
    <t>06.80.033</t>
  </si>
  <si>
    <t xml:space="preserve">CHAPA DE FERRO N 14, INCLUSIVE SOLDAGEM </t>
  </si>
  <si>
    <t>06.80.043</t>
  </si>
  <si>
    <t xml:space="preserve">BRACO DE ALAVANCA DE FERRO </t>
  </si>
  <si>
    <t>06.80.044</t>
  </si>
  <si>
    <t xml:space="preserve">ALAVANCA PARA CAIXILHO BASCULANTE </t>
  </si>
  <si>
    <t>06.80.045</t>
  </si>
  <si>
    <t xml:space="preserve">PUXADORES DE ENGATE EM LATAO CROMADO PARA CAIXILHO DE CORRER </t>
  </si>
  <si>
    <t>06.80.046</t>
  </si>
  <si>
    <t xml:space="preserve">CADEADO E PORTA CADEADO </t>
  </si>
  <si>
    <t>06.80.049</t>
  </si>
  <si>
    <t xml:space="preserve">LUBRIFICACAO DE CAIXILHO E TROCA DE REBITES </t>
  </si>
  <si>
    <t>06.80.050</t>
  </si>
  <si>
    <t xml:space="preserve">FERRO TRABALHADO (CAIXILHO) </t>
  </si>
  <si>
    <t>06.80.082</t>
  </si>
  <si>
    <t xml:space="preserve">CAIXILHO FIXO EM ALUMINIO ANODIZADO </t>
  </si>
  <si>
    <t>06.80.084</t>
  </si>
  <si>
    <t xml:space="preserve">CAIXILHO DE CORRER EM ALUMINIO ANODIZADO </t>
  </si>
  <si>
    <t>06.80.086</t>
  </si>
  <si>
    <t xml:space="preserve">FOLHA PARA CAIXILHO DE CORRER EM ALUMINIO ANODIZADO </t>
  </si>
  <si>
    <t>06.80.088</t>
  </si>
  <si>
    <t xml:space="preserve">CAIXILHO MAXIMAR EM ALUMINIO ANODIZADO </t>
  </si>
  <si>
    <t>06.80.094</t>
  </si>
  <si>
    <t xml:space="preserve">BRACO DE ALAVANCA DE ALUMINIO </t>
  </si>
  <si>
    <t>06.80.096</t>
  </si>
  <si>
    <t xml:space="preserve">PUXADOR DE ENGATE DE ALUMINIO TIPO "BICO DE PAPAGAIO" </t>
  </si>
  <si>
    <t>06.80.099</t>
  </si>
  <si>
    <t xml:space="preserve">SERVICOS EM ELEMENTOS METALICOS/COMPONENTES - CONSERVACAO </t>
  </si>
  <si>
    <t>07.01.001</t>
  </si>
  <si>
    <t xml:space="preserve">EM TESOURAS PARA TELHAS CERAMICAS - VAOS ATE 7.00 M </t>
  </si>
  <si>
    <t>07.01.002</t>
  </si>
  <si>
    <t xml:space="preserve">EM TESOURAS PARA TELHAS CERAMICAS - VAOS DE 7.01 A 10.00 M </t>
  </si>
  <si>
    <t>07.01.003</t>
  </si>
  <si>
    <t xml:space="preserve">EM TESOURAS PARA TELHAS CERAMICAS - VAOS DE 10.01 A 13.00 M </t>
  </si>
  <si>
    <t>07.01.004</t>
  </si>
  <si>
    <t xml:space="preserve">EM TESOURAS PARA TELHAS CERAMICAS - VAOS DE 13.01 A 18.00 M </t>
  </si>
  <si>
    <t>07.01.010</t>
  </si>
  <si>
    <t xml:space="preserve">EM TESOURAS PARA TELHAS OND CIM-AM/AL/PLAST - VAOS ATE 7,00 M </t>
  </si>
  <si>
    <t>07.01.011</t>
  </si>
  <si>
    <t xml:space="preserve">EM TESOURAS PARA TELHAS OND CIM-AM/AL/PLAST - VAOS DE 7.01 A 10,00 M </t>
  </si>
  <si>
    <t>07.01.012</t>
  </si>
  <si>
    <t xml:space="preserve">EM TESOURAS PARA TELHAS OND CIM-AM/AL/PLAST - VAOS DE 10.01 A 13,00 M </t>
  </si>
  <si>
    <t>07.01.013</t>
  </si>
  <si>
    <t xml:space="preserve">EM TESOURAS PARA TELHAS OND CIM-AM/AL/PLAST - VAOS DE 13,01 A 18,00 M </t>
  </si>
  <si>
    <t>07.01.025</t>
  </si>
  <si>
    <t xml:space="preserve">EM TERCAS PARA TELHAS CERAMICAS </t>
  </si>
  <si>
    <t>07.01.026</t>
  </si>
  <si>
    <t xml:space="preserve">EM TERCAS PARA TELHAS DE CIM-AM/AL/PLAST </t>
  </si>
  <si>
    <t>07.01.027</t>
  </si>
  <si>
    <t xml:space="preserve">EM TERCAS PARA TELHAS TRAPEZOIDAIS </t>
  </si>
  <si>
    <t>07.01.040</t>
  </si>
  <si>
    <t xml:space="preserve">ESTRUTURA DE COBERTURA EM TERÇA 6X12CM PARA TELHA ONDULADA CRFS
SOBRE BASE E PILARETE CONCRETO USO EXCLUSIVO PADRAO CRECHE </t>
  </si>
  <si>
    <t>07.01.098</t>
  </si>
  <si>
    <t xml:space="preserve">PECAS DE MADEIRA MACICA </t>
  </si>
  <si>
    <t>07.01.099</t>
  </si>
  <si>
    <t xml:space="preserve">ESTRUTURAS DE COBERTURA </t>
  </si>
  <si>
    <t>07.02.004</t>
  </si>
  <si>
    <t>07.02.016</t>
  </si>
  <si>
    <t>07.02.099</t>
  </si>
  <si>
    <t>07.03.064</t>
  </si>
  <si>
    <t xml:space="preserve">TELHA DE POLIESTER (PERFIL DA ONDULADA ACO) - E=1,2MM </t>
  </si>
  <si>
    <t>07.03.065</t>
  </si>
  <si>
    <t xml:space="preserve">TELHA DE POLIESTER (PERFIL DA TRAPEZOIDAL ACO H ATE 40MM) - E=1,2MM </t>
  </si>
  <si>
    <t>07.03.066</t>
  </si>
  <si>
    <t xml:space="preserve">TELHA DE POLIESTER (PERFIL DA TRAPEZOIDAL ACO H=100MM) - E=1,2MM </t>
  </si>
  <si>
    <t>07.03.067</t>
  </si>
  <si>
    <t xml:space="preserve">TELHA DE POLIESTER (PERFIL DA ONDULADA CRFS) - E=1,2MM </t>
  </si>
  <si>
    <t>07.03.099</t>
  </si>
  <si>
    <t xml:space="preserve">COBERTURAS </t>
  </si>
  <si>
    <t>07.03.105</t>
  </si>
  <si>
    <t xml:space="preserve">TELHA CERAMICA TIPO FRANCESA </t>
  </si>
  <si>
    <t>07.03.106</t>
  </si>
  <si>
    <t xml:space="preserve">TELHA CERAMICA TIPO PAULISTA </t>
  </si>
  <si>
    <t>07.03.107</t>
  </si>
  <si>
    <t xml:space="preserve">TELHA CERAMICA TIPO PLAN </t>
  </si>
  <si>
    <t>07.03.110</t>
  </si>
  <si>
    <t xml:space="preserve">TELHA CERAMICA TIPO ROMANA </t>
  </si>
  <si>
    <t>07.03.112</t>
  </si>
  <si>
    <t xml:space="preserve">TELHA CERAMICA TIPO COLONIAL </t>
  </si>
  <si>
    <t>07.03.120</t>
  </si>
  <si>
    <t xml:space="preserve">TELHA TECNOLOGIA CRFS ONDULADA E=6MM </t>
  </si>
  <si>
    <t>07.03.121</t>
  </si>
  <si>
    <t xml:space="preserve">TELHA TECNOLOGIA CRFS ONDULADA E=8MM </t>
  </si>
  <si>
    <t>07.03.122</t>
  </si>
  <si>
    <t xml:space="preserve">TELHA TECNOLOGIA CRFS MAXIPLAC H=125MM E=6MM </t>
  </si>
  <si>
    <t>07.03.123</t>
  </si>
  <si>
    <t xml:space="preserve">TELHA TECNOLOGIA CRFS MAXIPLAC H=125MM E=8MM </t>
  </si>
  <si>
    <t>07.03.129</t>
  </si>
  <si>
    <t xml:space="preserve">TELHA GALVALUME / ACO GALV PINT 1 FACE PO OU COIL-COATING ONDULADA
CRFS E=0,65MM </t>
  </si>
  <si>
    <t>07.03.130</t>
  </si>
  <si>
    <t xml:space="preserve">TELHA GALVALUME / ACO GALV PINT 1 FACE PO/COIL-COATING TRAPEZ H=40MM
E=0,65MM </t>
  </si>
  <si>
    <t>07.03.131</t>
  </si>
  <si>
    <t xml:space="preserve">TELHA GALVALUME / ACO GALV PINT 1 FACE PO/COIL-COATING TRAPEZ H=100MM
E=0,65MM </t>
  </si>
  <si>
    <t>07.03.132</t>
  </si>
  <si>
    <t xml:space="preserve">TELHA GALVALUME / ACO GALV ACAB. NATURAL ONDULADA CRFS E=0,65MM </t>
  </si>
  <si>
    <t>07.03.133</t>
  </si>
  <si>
    <t xml:space="preserve">TELHA GALVALUME / ACO GALV ACABAMENTO.NATURAL TRAPEZ H=40MM
.E=0,65MM </t>
  </si>
  <si>
    <t>07.03.134</t>
  </si>
  <si>
    <t xml:space="preserve">TELHA GALVALUME / ACO GALV ACABAMENTO.NATURAL TRAPEZ H=100MM
.E=0,65MM </t>
  </si>
  <si>
    <t>07.03.135</t>
  </si>
  <si>
    <t xml:space="preserve">TELHA GALVALUME / ACO GALV SANDUICHE E=30MM (PUR) / (PIR) TRAPEZ
H=40MM NAS DUAS FACES E= 0,50MM COM PINT FACES APARENTES. </t>
  </si>
  <si>
    <t>07.03.136</t>
  </si>
  <si>
    <t xml:space="preserve">TELHA GALVALUME / ACO GALV SANDUICHE E=50MM (PUR) / (PIR) TRAPEZ
H=40MM NAS DUAS FACES E= 0,50MM COM PINT FACES APARENTES. </t>
  </si>
  <si>
    <t>07.03.137</t>
  </si>
  <si>
    <t xml:space="preserve">TELHA GALVALUME / ACO GALV SANDUICHE E=30MM (PUR) / (PIR) SUPERIOR
TRAPEZ H=40MM / INFERIOR PLANO E= 0,50MM COM PINT FACES APARENTES </t>
  </si>
  <si>
    <t>07.03.138</t>
  </si>
  <si>
    <t xml:space="preserve">TELHA GALVALUME / ACO GALV SANDUICHE E=50MM (PUR) / (PIR) SUPERIOR
TRAPEZ H=40MM / INFERIOR PLANO E= 0,50MM COM PINT FACES APARENTES </t>
  </si>
  <si>
    <t>07.04.001</t>
  </si>
  <si>
    <t xml:space="preserve">CUMEEIRA E ESPIGAO EMBOCADOS PARA TELHA CERAMICA </t>
  </si>
  <si>
    <t>07.04.034</t>
  </si>
  <si>
    <t xml:space="preserve">CUMEEIRA ACO PINT PO/COIL-COATING PERFIL OND/TRAP E=0,65MM H ATE 40MM </t>
  </si>
  <si>
    <t>07.04.035</t>
  </si>
  <si>
    <t xml:space="preserve">CUMEEIRA DE ACO PINT PO OU COIL-COATING LISA OU LISA DENTADA E=0.5MM </t>
  </si>
  <si>
    <t>07.04.037</t>
  </si>
  <si>
    <t xml:space="preserve">CUMEEIRA ACO GALV PINT PO/COIL-COATING PERFIL TRAPEZ H=100MM E=0,65MM </t>
  </si>
  <si>
    <t>07.04.040</t>
  </si>
  <si>
    <t xml:space="preserve">CUMEEIRA DE ACO NATURAL LISA OU LISA DENTADA E=0,5MM </t>
  </si>
  <si>
    <t>07.04.041</t>
  </si>
  <si>
    <t xml:space="preserve">CUMEEIRA DE ACO NATURAL PERFIL ONDUL OU TRAP E=0,65MM H ATE 40MM </t>
  </si>
  <si>
    <t>07.04.042</t>
  </si>
  <si>
    <t xml:space="preserve">CUMEEIRA DE ACO GALV NATURAL PERFIL TRAP E=0,5MM H=100MM </t>
  </si>
  <si>
    <t>07.04.044</t>
  </si>
  <si>
    <t xml:space="preserve">RUFO DE ACO NATURAL SIMPLES E=0,5MM </t>
  </si>
  <si>
    <t>07.04.061</t>
  </si>
  <si>
    <t xml:space="preserve">DOMO DE ACRILICO COM CAIXILHO DE ALUMINIO </t>
  </si>
  <si>
    <t>07.04.099</t>
  </si>
  <si>
    <t xml:space="preserve">PECAS PARA COBERTURA </t>
  </si>
  <si>
    <t>07.04.100</t>
  </si>
  <si>
    <t xml:space="preserve">RUFO LISO DE ACO GALV NATURAL E=0,65MM CORTE ATE 300MM </t>
  </si>
  <si>
    <t>07.04.101</t>
  </si>
  <si>
    <t xml:space="preserve">RUFO LISO DE ACO GALV NATURAL E=0,65MM CORTE ATE 400MM </t>
  </si>
  <si>
    <t>07.04.102</t>
  </si>
  <si>
    <t xml:space="preserve">RUFO LISO DE ACO GALV NATURAL E=0,65MM CORTE ATE 600MM </t>
  </si>
  <si>
    <t>07.04.112</t>
  </si>
  <si>
    <t xml:space="preserve">RUFO DENTADO ACO GALV NATURAL E=0,65MM CORTE ATE 300MM </t>
  </si>
  <si>
    <t>07.04.113</t>
  </si>
  <si>
    <t xml:space="preserve">RUFO DENTADO ACO GALV NATURAL E=0,65MM CORTE ATE 400MM </t>
  </si>
  <si>
    <t>07.04.114</t>
  </si>
  <si>
    <t xml:space="preserve">RUFO DENTADO ACO GALV NATURAL E=0,65MM CORTE ATE 600MM </t>
  </si>
  <si>
    <t>07.04.120</t>
  </si>
  <si>
    <t xml:space="preserve">RUFO DENTADO ACO GALV PINT PO/COIL-COATING E=0,65MM CORTE ATE 300MM </t>
  </si>
  <si>
    <t>07.04.121</t>
  </si>
  <si>
    <t xml:space="preserve">RUFO DENTADO ACO GALV PINT PO/COIL-COATING E=0,65MM CORTE ATE 400MM </t>
  </si>
  <si>
    <t>07.04.122</t>
  </si>
  <si>
    <t xml:space="preserve">RUFO DENTADO ACO GALV PINT PO/COIL-COATING E=0,50MM CORTE ATE 300MM </t>
  </si>
  <si>
    <t>07.04.123</t>
  </si>
  <si>
    <t xml:space="preserve">RUFO DENTADO ACO GALV PINT PO/COIL-COATING E=0,50MM CORTE ATE 400MM </t>
  </si>
  <si>
    <t>07.04.124</t>
  </si>
  <si>
    <t xml:space="preserve">RUFO DENTADO ACO GALV PINT PO/COIL-COATING E=0,50MM CORTE ATE 600MM </t>
  </si>
  <si>
    <t>07.04.126</t>
  </si>
  <si>
    <t xml:space="preserve">RUFO DENTADO ACO GALV PINT PO/COIL-COATING E=0,65MM CORTE ATE 600MM </t>
  </si>
  <si>
    <t>07.04.127</t>
  </si>
  <si>
    <t xml:space="preserve">RUFO LISO ACO GALV PINT PO OU COIL-COATING E=0,65MM CORTE ATE 300MM </t>
  </si>
  <si>
    <t>07.04.129</t>
  </si>
  <si>
    <t xml:space="preserve">CUMEEIRA ARTICULADA P/ TELHA TECNOLOGIA CRFS ONDULADA </t>
  </si>
  <si>
    <t>07.04.130</t>
  </si>
  <si>
    <t xml:space="preserve">CUMEEIRA SHED P/ TELHA TECNOLOGIA CRFS ONDULADA </t>
  </si>
  <si>
    <t>07.04.131</t>
  </si>
  <si>
    <t xml:space="preserve">RUFO P/ TELHA TECNOLOGIA CRFS ONDULADA </t>
  </si>
  <si>
    <t>07.04.132</t>
  </si>
  <si>
    <t xml:space="preserve">ESPIGAO NORMAL P/ TELHA TECNOLOGIA CRFS ONDULADA </t>
  </si>
  <si>
    <t>07.04.133</t>
  </si>
  <si>
    <t xml:space="preserve">RUFO LISO ACO GALV PINT PO/COIL-COATING E=0,65MM CORTE ATE 400MM </t>
  </si>
  <si>
    <t>07.04.134</t>
  </si>
  <si>
    <t xml:space="preserve">RUFO LISO ACO GALV PINT PO/COIL-COATING E=0,65MM CORTE ATE 600MM </t>
  </si>
  <si>
    <t>07.05.007</t>
  </si>
  <si>
    <t>FECHAMENTO TELHA PERF GALVALUME / ACO GALV
TRAPEZ H=40MM E=0,65MM PINT PO 2 FACES Ø FURO ATE 3,17MM AREA
PERFURADA ATÉ 40%</t>
  </si>
  <si>
    <t>07.05.008</t>
  </si>
  <si>
    <t xml:space="preserve">FECHAMENTO TELHA PERF GALVALUME / ACO GALV TRAPEZ H=35MM E=0,65MM
PINT PO 2 FACES Ø FURO ATE 3,17MM AREA PERFURADA ATÉ 40% </t>
  </si>
  <si>
    <t>07.05.010</t>
  </si>
  <si>
    <t xml:space="preserve">VEDACAO LATERAL DE COBERTURA COM TELA DE NYLON </t>
  </si>
  <si>
    <t>07.05.023</t>
  </si>
  <si>
    <t xml:space="preserve">FECHAMENTO TELHA GALVALUME / AÇO GALV TRAP H=40MM E=0,80MM PINT PO 2
FACES USO EXCLUSIVO FUNDO Q. ESPORTES </t>
  </si>
  <si>
    <t>07.05.025</t>
  </si>
  <si>
    <t>FECHAMENTO TELHA PERF GALVALUME / AÇO GALV TRAP H=40MM E=0,80MM
PINT PO 2 FACES Ø FURO ATE 3,17MM AREA PERFURADA ATE 40% USO
EXCLUSIVO LATERAL Q. ESPORTES</t>
  </si>
  <si>
    <t>07.05.080</t>
  </si>
  <si>
    <t xml:space="preserve">SUB-COBERTURA COM MANTA ALUMINIZADA </t>
  </si>
  <si>
    <t>07.05.099</t>
  </si>
  <si>
    <t xml:space="preserve">FECHAMENTOS E/OU VEDACOES </t>
  </si>
  <si>
    <t>07.50.001</t>
  </si>
  <si>
    <t xml:space="preserve">DEMOLICAO DE TELHA FIBRO CIMENTO TRAPEZOIDAL </t>
  </si>
  <si>
    <t>07.60.001</t>
  </si>
  <si>
    <t xml:space="preserve">RETIRADA DE ESTRUT DE MADEIRA EM TESOURA,PONTAL OU MISTA P/TELHA
BARRO SOBRE LAJE </t>
  </si>
  <si>
    <t>07.60.002</t>
  </si>
  <si>
    <t xml:space="preserve">RETIRADA DE ESTRUT DE MADEIRA EM TESOURA PARA TELHAS DE BARRO SOBRE
VAO LIVRE </t>
  </si>
  <si>
    <t>07.60.005</t>
  </si>
  <si>
    <t xml:space="preserve">RETIRADA DE ESTRUT DE MADEIRA EM TESOURA,PONTAL OU MISTA P/TELHA
FIBRO-CIM SOBRE LAJE </t>
  </si>
  <si>
    <t>07.60.006</t>
  </si>
  <si>
    <t xml:space="preserve">RETIRADA DE ESTRUT DE MADEIRA EM TESOURA,PARA TELHA DE FIBRO-CIM SOBRE
VAO LIVRE </t>
  </si>
  <si>
    <t>07.60.010</t>
  </si>
  <si>
    <t xml:space="preserve">RETIRADA DE VIGAMENTO DE APOIO P/TELHAS DE
BARRO/FIBRO-CIM/AL/PLAST/PLANA PRE-FAB </t>
  </si>
  <si>
    <t>07.60.015</t>
  </si>
  <si>
    <t xml:space="preserve">RETIRADA DE CAIBROS </t>
  </si>
  <si>
    <t>07.60.016</t>
  </si>
  <si>
    <t xml:space="preserve">RETIRADA DE RIPAS </t>
  </si>
  <si>
    <t>07.60.020</t>
  </si>
  <si>
    <t xml:space="preserve">RETIRADA DE FERRAGENS PARA ESTRUTURA DE MADEIRA </t>
  </si>
  <si>
    <t>07.60.050</t>
  </si>
  <si>
    <t xml:space="preserve">RETIRADA DE TELHAS DE BARRO </t>
  </si>
  <si>
    <t>07.60.051</t>
  </si>
  <si>
    <t xml:space="preserve">RETIRADA DE TELHAS DE BARRO - S/REAPROV </t>
  </si>
  <si>
    <t>07.60.055</t>
  </si>
  <si>
    <t xml:space="preserve">RETIRADA DE CUMEEIRAS E ESPIGÕES DE BARRO </t>
  </si>
  <si>
    <t>07.60.056</t>
  </si>
  <si>
    <t xml:space="preserve">RETIRADA DE CUMEEIRAS E ESPIGOES DE BARRO - S/REAPROV </t>
  </si>
  <si>
    <t>07.60.060</t>
  </si>
  <si>
    <t xml:space="preserve">RETIRADA DE TELHAS OND DE FIBRO-CIM/PLAST OU ALUM/PLANA PRE FAB </t>
  </si>
  <si>
    <t>07.60.061</t>
  </si>
  <si>
    <t xml:space="preserve">RETIRADA DE TELHAS OND DE FIBRO-CIM/PLAST OU ALUM/PLANA PRE FAB -
S/REAPROV </t>
  </si>
  <si>
    <t>07.60.065</t>
  </si>
  <si>
    <t xml:space="preserve">RETIRADA DE CUMEEIRAS, ESPIGÕES E RUFOS DE FIBRO-CIMENTO </t>
  </si>
  <si>
    <t>07.60.066</t>
  </si>
  <si>
    <t xml:space="preserve">RETIRADA DE CUMEEIRAS, ESPIGOES E RUFOS DE FIBRO-CIMENTO - S/REAPROV </t>
  </si>
  <si>
    <t>07.60.099</t>
  </si>
  <si>
    <t>07.70.001</t>
  </si>
  <si>
    <t xml:space="preserve">RECOLOCAÇÃO DE RIPAS </t>
  </si>
  <si>
    <t>07.70.002</t>
  </si>
  <si>
    <t xml:space="preserve">RECOLOCAÇÃO DE CAIBROS </t>
  </si>
  <si>
    <t>07.70.003</t>
  </si>
  <si>
    <t xml:space="preserve">RECOLOCAÇÃO DE VIGAS </t>
  </si>
  <si>
    <t>07.70.010</t>
  </si>
  <si>
    <t xml:space="preserve">RECOLOCAÇÃO DE FERRAGEM PARA ESTRUTURA DE MADEIRA </t>
  </si>
  <si>
    <t>07.70.050</t>
  </si>
  <si>
    <t xml:space="preserve">RECOLOCAÇÃO DE TELHAS DE BARRO TIPO FRANCESA / ROMANA </t>
  </si>
  <si>
    <t>07.70.052</t>
  </si>
  <si>
    <t xml:space="preserve">RECOLOCAÇÃO DE TELHA DE BARRO TIPO PLAN </t>
  </si>
  <si>
    <t>07.70.055</t>
  </si>
  <si>
    <t xml:space="preserve">RECOLOCAÇÃO DE TELHA DE FIBROCIMENTO, PLÁSTICO OU ALUMÍNIO </t>
  </si>
  <si>
    <t>07.70.080</t>
  </si>
  <si>
    <t xml:space="preserve">RECOLOCAÇÃO DE CUMEEIRAS E ESPIGÕES DE BARRO </t>
  </si>
  <si>
    <t>07.70.081</t>
  </si>
  <si>
    <t xml:space="preserve">RECOLOCAÇÃO DE CUMEEIRAS, ESPIGÕES E RUFOS DE CRFS </t>
  </si>
  <si>
    <t>07.70.099</t>
  </si>
  <si>
    <t xml:space="preserve">RECOLOCACOES DE COBERTURA </t>
  </si>
  <si>
    <t>07.80.001</t>
  </si>
  <si>
    <t xml:space="preserve">RIPAS DE 5 X 1,5 CM G1-C6 </t>
  </si>
  <si>
    <t>07.80.002</t>
  </si>
  <si>
    <t xml:space="preserve">CAIBRO DE 5 X 6 CM G1-C6 </t>
  </si>
  <si>
    <t>07.80.003</t>
  </si>
  <si>
    <t xml:space="preserve">TABUA DE 12 X 3 CM G1-C6 </t>
  </si>
  <si>
    <t>07.80.004</t>
  </si>
  <si>
    <t xml:space="preserve">VIGA DE MADEIRA 6 X 12 CM G1-C6 </t>
  </si>
  <si>
    <t>07.80.005</t>
  </si>
  <si>
    <t xml:space="preserve">VIGA DE MADEIRA 6 X 16 CM G1-C6 </t>
  </si>
  <si>
    <t>07.80.008</t>
  </si>
  <si>
    <t xml:space="preserve">SARRAFO APARELHADO 10X2,5CM G1-C2 </t>
  </si>
  <si>
    <t xml:space="preserve">ML </t>
  </si>
  <si>
    <t>07.80.009</t>
  </si>
  <si>
    <t xml:space="preserve">PECAS ESPECIAIS DE MADEIRA SERRADA G1-C6 </t>
  </si>
  <si>
    <t>07.80.019</t>
  </si>
  <si>
    <t xml:space="preserve">PARAFUSO PARA FIXACAO DE TELHA ONDULADA CRFS </t>
  </si>
  <si>
    <t>07.80.020</t>
  </si>
  <si>
    <t xml:space="preserve">PARAFUSO OU GANCHO P/ FIXACAO TELHA CRFS MODULADA </t>
  </si>
  <si>
    <t>07.80.022</t>
  </si>
  <si>
    <t xml:space="preserve">CHAPUZ METÁLICO FERRO 2" X 1/4" ENCONTRO CUMEEIRA/PENDURAL INCLUSIVE
PARAFUSOS </t>
  </si>
  <si>
    <t>07.80.023</t>
  </si>
  <si>
    <t xml:space="preserve">ESTRIBO/GRAMPO FERRO REDONDO 1/2" INCLUSO CHAPA E PORCAS </t>
  </si>
  <si>
    <t>07.80.024</t>
  </si>
  <si>
    <t xml:space="preserve">CHAPUZ METALICO 2X40CM FERRO 2" X 1/4" INCLUSIVE PARAFUSOS </t>
  </si>
  <si>
    <t>07.80.025</t>
  </si>
  <si>
    <t xml:space="preserve">TELHA DE CONCRETO COR VERMELHA </t>
  </si>
  <si>
    <t>07.80.026</t>
  </si>
  <si>
    <t xml:space="preserve">TELHA DE CONCRETO COR CINZA </t>
  </si>
  <si>
    <t>07.80.027</t>
  </si>
  <si>
    <t xml:space="preserve">TELHA GALVALUME / ACO GALV AUTOPORTANTE DOIS APOIOS VÃO MÁXIMO ATÉ
11METROS E=0,80MM H=260MM ACABAMENTO NATURAL </t>
  </si>
  <si>
    <t>07.80.028</t>
  </si>
  <si>
    <t>TELHA GALVALUME / ACO GALV AUTOPORTANTE DOIS APOIOS VÃO MÁXIMO ATÉ
11 METROS E=0,80MM H=260MM ACABAMENTO NATURAL SANDUICHE DE LÃ DE
ROCHA E=50 MM ENVELOPADA</t>
  </si>
  <si>
    <t>07.80.029</t>
  </si>
  <si>
    <t>TELHA GALVALUME / ACO GALV AUTOPORTANTE DOIS APOIOS VÃO MÁXIMO ATÉ
11 METROS E=0,80MM H=260MM FACE INFERIOR PINTADA SANDUICHE DE LÃ DE
ROCHA E=50 MM ENVELOPADA</t>
  </si>
  <si>
    <t>07.80.030</t>
  </si>
  <si>
    <t xml:space="preserve">TELHAS CERAMICA TIPO FRANCESA </t>
  </si>
  <si>
    <t>07.80.032</t>
  </si>
  <si>
    <t xml:space="preserve">CUMEEIRA E ESPIGAO EMBOCADOS PARA TELHAS CERAMICA </t>
  </si>
  <si>
    <t>07.80.033</t>
  </si>
  <si>
    <t xml:space="preserve">FECHAMENTO DE OITAO EM TABUA DE 10 X 1CM MACHO-FEMEA P/FORRO G1-C4 </t>
  </si>
  <si>
    <t>07.80.035</t>
  </si>
  <si>
    <t xml:space="preserve">LIMPEZA DE TELHADO INCLUSIVE REMOÇÃO DO MATERIAL RECOLHIDO </t>
  </si>
  <si>
    <t>07.80.036</t>
  </si>
  <si>
    <t xml:space="preserve">TELHA TECNOLOGIA CRFS MODULADA E=8MM </t>
  </si>
  <si>
    <t>07.80.037</t>
  </si>
  <si>
    <t xml:space="preserve">TELHA TECNOLOGIA CRFS TRAPEZOIDAL 44CM E=8MM </t>
  </si>
  <si>
    <t>07.80.039</t>
  </si>
  <si>
    <t>07.80.040</t>
  </si>
  <si>
    <t>07.80.041</t>
  </si>
  <si>
    <t>07.80.042</t>
  </si>
  <si>
    <t xml:space="preserve">CUMEEIRA NORMAL P/ TELHA TECNOLOGIA CRFS ONDULADA </t>
  </si>
  <si>
    <t>07.80.043</t>
  </si>
  <si>
    <t>07.80.044</t>
  </si>
  <si>
    <t>07.80.045</t>
  </si>
  <si>
    <t>07.80.048</t>
  </si>
  <si>
    <t xml:space="preserve">ARESTA P/ TELHA TECNOLOGIA CRFS ONDULADA </t>
  </si>
  <si>
    <t>07.80.050</t>
  </si>
  <si>
    <t>07.80.051</t>
  </si>
  <si>
    <t xml:space="preserve">FECHAMENTO DE OITAO C/ TELHA TECNOLOGIA CRFS ONDULADA E=8MM </t>
  </si>
  <si>
    <t>07.80.052</t>
  </si>
  <si>
    <t xml:space="preserve">CUMEEIRA NORMAL PARA TELHA TECNOLOGIA CRFS MODULADA </t>
  </si>
  <si>
    <t>07.80.053</t>
  </si>
  <si>
    <t xml:space="preserve">CUMEEIRA ARTICULADA PARA TELHA TECNOLOGIA CRFS MODULADA </t>
  </si>
  <si>
    <t>07.80.054</t>
  </si>
  <si>
    <t xml:space="preserve">RUFO PARA TELHA TECNOLOGIA CRFS MODULADA </t>
  </si>
  <si>
    <t>07.80.055</t>
  </si>
  <si>
    <t xml:space="preserve">CUMEEIRA NORMAL PARA TELHA TECNOLOGIA CRFS TRAPEZOIDAL 44CM </t>
  </si>
  <si>
    <t>07.80.056</t>
  </si>
  <si>
    <t xml:space="preserve">CUMEEIRA NORMAL PARA TELHA TECNOLOGIA CRFS TRAPEZOIDAL 90CM </t>
  </si>
  <si>
    <t>07.80.057</t>
  </si>
  <si>
    <t xml:space="preserve">CUMEEIRA ARTICULADA PARA TELHA TECNOLOGIA CRFS TRAPEZOIDAL 90CM </t>
  </si>
  <si>
    <t>07.80.058</t>
  </si>
  <si>
    <t xml:space="preserve">RUFO PARA TELHA TECNOLOGIA CRFS TRAPEZOIDAL 90CM </t>
  </si>
  <si>
    <t>07.80.059</t>
  </si>
  <si>
    <t xml:space="preserve">TELHA DE VIDRO TIPO FRANCESA PARA ILUMINAÇÃO </t>
  </si>
  <si>
    <t>07.80.061</t>
  </si>
  <si>
    <t xml:space="preserve">TELHA DE POLIESTER PERFIL DA CANALETE 49 CM E=1,20MM </t>
  </si>
  <si>
    <t>07.80.062</t>
  </si>
  <si>
    <t xml:space="preserve">TELHA DE POLIESTER PERFIL DA CANALETE 90 CM E=1,20MM </t>
  </si>
  <si>
    <t>07.80.064</t>
  </si>
  <si>
    <t xml:space="preserve">TELHA DE POLIESTER PERFIL DA MAXIPLAC E=1,20MM </t>
  </si>
  <si>
    <t>07.80.065</t>
  </si>
  <si>
    <t xml:space="preserve">TELHA DE POLIESTER PERFIL DA ONDULADA ALUMINIO E=1,20MM </t>
  </si>
  <si>
    <t>07.80.066</t>
  </si>
  <si>
    <t xml:space="preserve">TELHA DE POLIESTER PERFIL DA TRAPEZOIDAL ALUMINIO E=1,20MM </t>
  </si>
  <si>
    <t>07.80.087</t>
  </si>
  <si>
    <t xml:space="preserve">PARAFUSO PARA FIXACAO TELHA CRFS TRAPEZOIDAL C/ 44CM </t>
  </si>
  <si>
    <t>07.80.088</t>
  </si>
  <si>
    <t xml:space="preserve">PARAFUSO PARA FIXACAO TELHA CRFS TRAPEZOIDAL C/ 90CM </t>
  </si>
  <si>
    <t>07.80.089</t>
  </si>
  <si>
    <t xml:space="preserve">PARAFUSO P/ FIXACAO TELHA CRFS TRAPEZOIDAL C/ 49CM </t>
  </si>
  <si>
    <t>07.80.090</t>
  </si>
  <si>
    <t xml:space="preserve">AMARRACAO DE TELHA CERAMICA COM ARAME DE COBRE </t>
  </si>
  <si>
    <t>07.80.091</t>
  </si>
  <si>
    <t xml:space="preserve">EMBOCAMENTO DE BEIRAL EM TELHA CERAMICA </t>
  </si>
  <si>
    <t>07.80.099</t>
  </si>
  <si>
    <t xml:space="preserve">SERVICOS DE COBERTURA - CONSERVACAO </t>
  </si>
  <si>
    <t>08.01.001</t>
  </si>
  <si>
    <t xml:space="preserve">AC-04 ABRIGO E CAVALETE DE 3/4" COMPLETO 85X65X30CM </t>
  </si>
  <si>
    <t>08.01.002</t>
  </si>
  <si>
    <t xml:space="preserve">AC-05 ABRIGO E CAVALETE DE 1" COMPLETO 85X65X30CM </t>
  </si>
  <si>
    <t>08.01.005</t>
  </si>
  <si>
    <t xml:space="preserve">AC-08 ABRIGO E CAVALETE DE 2" COMPLETO 245X110X40CM </t>
  </si>
  <si>
    <t>08.01.099</t>
  </si>
  <si>
    <t xml:space="preserve">SERVICOS EM CAVALETE E ABRIGO </t>
  </si>
  <si>
    <t>08.02.001</t>
  </si>
  <si>
    <t xml:space="preserve">AG-04 ABRIGO PARA GAS COM 2 CILINDROS DE 45 KG </t>
  </si>
  <si>
    <t>08.02.002</t>
  </si>
  <si>
    <t xml:space="preserve">AG-05 ABRIGO PARA GAS COM 4 CILINDROS DE 45 KG </t>
  </si>
  <si>
    <t>08.02.003</t>
  </si>
  <si>
    <t xml:space="preserve">AG-06 ABRIGO PARA GAS COM 6 CILINDROS DE 45 KG </t>
  </si>
  <si>
    <t>08.02.004</t>
  </si>
  <si>
    <t xml:space="preserve">AG-07 ABRIGO PARA MEDIDOR COMGAS 60X60X30CM </t>
  </si>
  <si>
    <t>08.02.005</t>
  </si>
  <si>
    <t xml:space="preserve">AG-08 ABRIGO PARA GAS COM 2 BUJOES DE 13 KG </t>
  </si>
  <si>
    <t>08.02.016</t>
  </si>
  <si>
    <t xml:space="preserve">PROTECAO ANTICORROSIVA PARA RAMAIS SOB A TERRA </t>
  </si>
  <si>
    <t>08.02.017</t>
  </si>
  <si>
    <t xml:space="preserve">PROTECAO MECANICA PARA RAMAIS SOB ATERRA </t>
  </si>
  <si>
    <t>08.02.021</t>
  </si>
  <si>
    <t xml:space="preserve">VG-01 VALVULA E REGULADOR DE PRESSAO DE GAS </t>
  </si>
  <si>
    <t>08.02.040</t>
  </si>
  <si>
    <t xml:space="preserve">TUBO ACO GALV NBR5590-CLASSE PESADA DN 20MM (3/4") INCL CONEXOES </t>
  </si>
  <si>
    <t>08.02.041</t>
  </si>
  <si>
    <t xml:space="preserve">TUBO ACO GALV NBR5590-CLASSE PESADA DN 25MM (1") INCL CONEXOES </t>
  </si>
  <si>
    <t>08.02.042</t>
  </si>
  <si>
    <t xml:space="preserve">TUBO ACO GALV NBR5590-CLASSE PESADA DN 32MM (1 1/4") INCL CONEXOES </t>
  </si>
  <si>
    <t>08.02.043</t>
  </si>
  <si>
    <t xml:space="preserve">TUBO ACO GALV NBR5590-CLASSE PESADA DN 40MM (1 1/2") INCL CONEXOES </t>
  </si>
  <si>
    <t>08.02.050</t>
  </si>
  <si>
    <t xml:space="preserve">ENVOLVIMENTO C/ TUBO DE PVC DN 150MM EM TUBULACAO DE GAS DE RUA </t>
  </si>
  <si>
    <t>08.02.060</t>
  </si>
  <si>
    <t xml:space="preserve">TUBO DE COBRE P/ GAS CLASSE A S/COST DN=1/2 (15) SOLDA FOSCOPER </t>
  </si>
  <si>
    <t>08.02.061</t>
  </si>
  <si>
    <t xml:space="preserve">TUBO DE COBRE P/ GAS CLASSE A S/COST DN=3/4 (22) SOLDA FOSCOPER </t>
  </si>
  <si>
    <t>08.02.062</t>
  </si>
  <si>
    <t xml:space="preserve">TUBO DE COBRE P/ GAS CLASSE A S/COST DN=1 (28) SOLDA FOSCOPER </t>
  </si>
  <si>
    <t>08.02.063</t>
  </si>
  <si>
    <t xml:space="preserve">TUBO DE COBRE P/ GAS CLASSE A S/COST DN=1 1/4 (35) SOLDA FOSCOPER </t>
  </si>
  <si>
    <t>08.02.064</t>
  </si>
  <si>
    <t xml:space="preserve">TUBO DE COBRE P/ GAS CLSSE A S/COST DN=1 1/2 (42) SOLDA FOSCOPER </t>
  </si>
  <si>
    <t>08.02.099</t>
  </si>
  <si>
    <t xml:space="preserve">SERVICOS EM ABRIGO E REDE DE GAS </t>
  </si>
  <si>
    <t>08.03.001</t>
  </si>
  <si>
    <t xml:space="preserve">TUBO ACO GALVANIZ NBR5580-CL MEDIA, DN15MM (1/2") - INCL CONEXOES </t>
  </si>
  <si>
    <t>08.03.002</t>
  </si>
  <si>
    <t xml:space="preserve">TUBO ACO GALVANIZ NBR5580-CL MEDIA, DN20MM (3/4") - INCL CONEXOES </t>
  </si>
  <si>
    <t>08.03.003</t>
  </si>
  <si>
    <t xml:space="preserve">TUBO ACO GALVANIZ NBR5580-CL MEDIA, DN25MM (1") - INCL. CONEXOES </t>
  </si>
  <si>
    <t>08.03.004</t>
  </si>
  <si>
    <t xml:space="preserve">TUBO ACO GALVANIZ NBR 5580-CL MEDIA, DN32MM (1 1/4")-INCL CONEXOES </t>
  </si>
  <si>
    <t>08.03.005</t>
  </si>
  <si>
    <t xml:space="preserve">TUBO ACO GALVANIZ NBR5580-CL MEDIA, DN40MM (1 1/2")-INCL CONEXOES </t>
  </si>
  <si>
    <t>08.03.006</t>
  </si>
  <si>
    <t xml:space="preserve">TUBO ACO GALVANIZ NBR5580-CL MEDIA, DN50MM (2") - INCL CONEXOES </t>
  </si>
  <si>
    <t>08.03.007</t>
  </si>
  <si>
    <t xml:space="preserve">TUBO ACO GALVANIZ NBR5580-CL MEDIA, DN65MM (2 1/2") - INCL CONEXOES </t>
  </si>
  <si>
    <t>08.03.008</t>
  </si>
  <si>
    <t xml:space="preserve">TUBO ACO GALVANIZ NBR5580-CL MEDIA, DN80MM (3")-INCL CONEXOES </t>
  </si>
  <si>
    <t>08.03.009</t>
  </si>
  <si>
    <t xml:space="preserve">TUBO ACO GALVANIZ NBR5580-CL MEDIA, DN100MM (4")-INCL CONEXOES </t>
  </si>
  <si>
    <t>08.03.010</t>
  </si>
  <si>
    <t xml:space="preserve">TUBO ACO GALVANIZ NBR5580-CL MEDIA, DN 150MM (6") - INCL CONEXOES </t>
  </si>
  <si>
    <t>08.03.012</t>
  </si>
  <si>
    <t>08.03.015</t>
  </si>
  <si>
    <t xml:space="preserve">TUBO PVC RÍGIDO JUNTA SOLDÁVEL DE 20 INCL CONEXÕES </t>
  </si>
  <si>
    <t>08.03.016</t>
  </si>
  <si>
    <t xml:space="preserve">TUBO PVC RÍGIDO JUNTA SOLDÁVEL DE 25 INCL CONEXÕES </t>
  </si>
  <si>
    <t>08.03.017</t>
  </si>
  <si>
    <t xml:space="preserve">TUBO PVC RÍGIDO JUNTA SOLDÁVEL DE 32 INCL CONEXÕES </t>
  </si>
  <si>
    <t>08.03.018</t>
  </si>
  <si>
    <t xml:space="preserve">TUBO PVC RÍGIDO JUNTA SOLDÁVEL DE 40 INCL CONEXÕES </t>
  </si>
  <si>
    <t>08.03.019</t>
  </si>
  <si>
    <t xml:space="preserve">TUBO PVC RÍGIDO JUNTA SOLDÁVEL DE 50 INCL CONEXÕES </t>
  </si>
  <si>
    <t>08.03.020</t>
  </si>
  <si>
    <t xml:space="preserve">TUBO PVC RÍGIDO JUNTA SOLDÁVEL DE 60 INCL CONEXÕES </t>
  </si>
  <si>
    <t>08.03.021</t>
  </si>
  <si>
    <t xml:space="preserve">TUBO PVC RÍGIDO JUNTA SOLDÁVEL DE 75 INCL CONEXÕES </t>
  </si>
  <si>
    <t>08.03.022</t>
  </si>
  <si>
    <t xml:space="preserve">TUBO PVC RÍGIDO JUNTA SOLDÁVEL DE 85 INCL CONEXÕES </t>
  </si>
  <si>
    <t>08.03.023</t>
  </si>
  <si>
    <t xml:space="preserve">TUBO PVC RÍGIDO JUNTA SOLDÁVEL DE 110 INCL CONEXÕES </t>
  </si>
  <si>
    <t>08.03.099</t>
  </si>
  <si>
    <t xml:space="preserve">SERVICOS EM REDE DE AGUA FRIA </t>
  </si>
  <si>
    <t>08.04.001</t>
  </si>
  <si>
    <t xml:space="preserve">REGISTRO DE GAVETA BRUTO DN 15MM (1/2") </t>
  </si>
  <si>
    <t>08.04.002</t>
  </si>
  <si>
    <t xml:space="preserve">REGISTRO DE GAVETA BRUTO DN 20MM (3/4") </t>
  </si>
  <si>
    <t>08.04.003</t>
  </si>
  <si>
    <t xml:space="preserve">REGISTRO DE GAVETA BRUTO DN 25MM (1") </t>
  </si>
  <si>
    <t>08.04.004</t>
  </si>
  <si>
    <t xml:space="preserve">REGISTRO DE GAVETA BRUTO DN 32MM (1 1/4") </t>
  </si>
  <si>
    <t>08.04.005</t>
  </si>
  <si>
    <t xml:space="preserve">REGISTRO DE GAVETA BRUTO DN 40MM 1 1/2" </t>
  </si>
  <si>
    <t>08.04.006</t>
  </si>
  <si>
    <t xml:space="preserve">REGISTRO DE GAVETA BRUTO DN 50MM (2") </t>
  </si>
  <si>
    <t>08.04.007</t>
  </si>
  <si>
    <t xml:space="preserve">REGISTRO DE GAVETA BRUTO DN 65MM (2 1/2") </t>
  </si>
  <si>
    <t>08.04.008</t>
  </si>
  <si>
    <t xml:space="preserve">REGISTRO DE GAVETA BRUTO DN 80MM (3") </t>
  </si>
  <si>
    <t>08.04.009</t>
  </si>
  <si>
    <t xml:space="preserve">REGISTRO DE GAVETA BRUTO DN 100MM (4") </t>
  </si>
  <si>
    <t>08.04.015</t>
  </si>
  <si>
    <t xml:space="preserve">REGISTRO DE PRESSAO BRUTO DE 1/2" </t>
  </si>
  <si>
    <t>08.04.016</t>
  </si>
  <si>
    <t xml:space="preserve">REGISTRO DE PRESSAO BRUTO DE 3/4" </t>
  </si>
  <si>
    <t>08.04.021</t>
  </si>
  <si>
    <t xml:space="preserve">REGISTRO DE GAVETA COM CANOPLA CROMADA DN 15MM (1/2") </t>
  </si>
  <si>
    <t>08.04.022</t>
  </si>
  <si>
    <t xml:space="preserve">REGISTRO DE GAVETA COM CANOPLA CROMADA DN 20MM (3/4") </t>
  </si>
  <si>
    <t>08.04.023</t>
  </si>
  <si>
    <t xml:space="preserve">REGISTRO DE GAVETA COM CANOPLA CROMADA DN 25MM (1") </t>
  </si>
  <si>
    <t>08.04.024</t>
  </si>
  <si>
    <t xml:space="preserve">REGISTRO DE GAVETA COM CANOPLA CROMADA DN 32MM (1 1/4") </t>
  </si>
  <si>
    <t>08.04.025</t>
  </si>
  <si>
    <t xml:space="preserve">REGISTRO DE GAVETA COM CANOPLA CROMADA DN 40MM (1 1/2") </t>
  </si>
  <si>
    <t>08.04.031</t>
  </si>
  <si>
    <t xml:space="preserve">REGISTRO DE PRESSAO C/ CANOPLA CROMADA DN 15MM (1/2") </t>
  </si>
  <si>
    <t>08.04.032</t>
  </si>
  <si>
    <t xml:space="preserve">REGISTRO DE PRESSAO C/ CANOPLA CROMADA DN 20MM (3/4") </t>
  </si>
  <si>
    <t>08.04.043</t>
  </si>
  <si>
    <t xml:space="preserve">VALVULA DE DESCARGA C/ REG INCORP DN=32MM(1 1/4) ACAB ANTIVANDALISMO </t>
  </si>
  <si>
    <t>08.04.044</t>
  </si>
  <si>
    <t xml:space="preserve">VALVULA DE DESCARGA C/ REG INCORP DN=40MM(1 1/2) ACAB ANTIVANDALISMO </t>
  </si>
  <si>
    <t>08.04.048</t>
  </si>
  <si>
    <t xml:space="preserve">VALVULA DE DESCARGA DE FECHAMENTO AUTOMATICO PARA MICTORIO </t>
  </si>
  <si>
    <t>08.04.051</t>
  </si>
  <si>
    <t xml:space="preserve">VALVULA DE DESCARGA C/REG INCORP DN 32MM (1 1/4") C/ ACAB SIMPLES </t>
  </si>
  <si>
    <t>08.04.052</t>
  </si>
  <si>
    <t xml:space="preserve">VALVULA DE DESCARGA C/REG INCORP DN 40MM (1 1/2") C/ ACAB SIMPLES </t>
  </si>
  <si>
    <t>08.04.053</t>
  </si>
  <si>
    <t xml:space="preserve">VALVULA DE DESCARGA C/ACIONAMENTO DUPLO FLUXO REGISTRO E ACABAM. DN
32MM 1 1/4" </t>
  </si>
  <si>
    <t>08.04.054</t>
  </si>
  <si>
    <t xml:space="preserve">VALVULA DE DESCARGA C/ACIONAMENTO DUPLO FLUXO REGISTRO E ACABAM. DN
40MM 1 1/2" </t>
  </si>
  <si>
    <t>08.04.060</t>
  </si>
  <si>
    <t xml:space="preserve">ENVELOPE DE CONCRETO PARA DUTOS </t>
  </si>
  <si>
    <t>08.04.099</t>
  </si>
  <si>
    <t>08.05.005</t>
  </si>
  <si>
    <t xml:space="preserve">TUBO DE COBRE NBR13206 CLASSE "E" DN 15MM (1/2") AGUA QUENTE INCL
CONEXOES </t>
  </si>
  <si>
    <t>08.05.006</t>
  </si>
  <si>
    <t xml:space="preserve">TUBO DE COBRE NBR13206 CLASSE "E" DN 22MM (3/4") AGUA QUENTE INCL
CONEXOES </t>
  </si>
  <si>
    <t>08.05.007</t>
  </si>
  <si>
    <t xml:space="preserve">TUBO DE COBRE NBR13206 CLASSE "E" DN 28MM (1") AGUA QUENTE INCL
CONEXOES </t>
  </si>
  <si>
    <t>08.05.008</t>
  </si>
  <si>
    <t xml:space="preserve">TUBO DE COBRE NBR13206 CLASSE "E" DN 35MM (1 1/4") AGUA QUENTE INCL
CONEXOES </t>
  </si>
  <si>
    <t>08.05.009</t>
  </si>
  <si>
    <t xml:space="preserve">TUBO DE COBRE NBR13206 CLASSE "E" DN 15 MM (1/2") AGUA QUENTE INCL
CONEXOES COM ISOLAÇAO TERMICA POLIETIL EXPANDIDO </t>
  </si>
  <si>
    <t>08.05.010</t>
  </si>
  <si>
    <t xml:space="preserve">TUBO DE COBRE NBR13206 CLASSE "E" DN 22 MM (3/4") AGUA QUENTE INCL
CONEXOES COM ISOLAÇAO TERMICA POLIETIL EXPANDIDO </t>
  </si>
  <si>
    <t>08.05.011</t>
  </si>
  <si>
    <t xml:space="preserve">TUBO DE COBRE NBR13206 CLASSE "E" DN 28 MM (1") AGUA QUENTE INCL
CONEXOES COM ISOLAÇAO TERMICA POLIETIL EXPANDIDO </t>
  </si>
  <si>
    <t>08.05.012</t>
  </si>
  <si>
    <t xml:space="preserve">TUBO DE COBRE NBR13206 CLASSE "E" DN 35 MM (1 1/4") AGUA QUENTE INCL
CONEXOES COM ISOLAÇAO TERMICA POLIETIL EXPANDIDO </t>
  </si>
  <si>
    <t>08.05.013</t>
  </si>
  <si>
    <t xml:space="preserve">PROTEÇAO EM ALUMINIO CORRUGADO E= 0,15MM PARA TUBO DE COBRE DN 15MM
AGUA QUENTE INCL AMARRAÇAO </t>
  </si>
  <si>
    <t>08.05.014</t>
  </si>
  <si>
    <t xml:space="preserve">PROTEÇAO EM ALUMINIO CORRUGADO E= 0,15MM PARA TUBO DE COBRE DN 22MM
AGUA QUENTE INCL AMARRAÇAO </t>
  </si>
  <si>
    <t>08.05.015</t>
  </si>
  <si>
    <t xml:space="preserve">PROTEÇAO EM ALUMINIO CORRUGADO E=0,15MM PARA TUBO DE COBRE DN 28MM
AGUA QUENTE INCL AMARRAÇAO </t>
  </si>
  <si>
    <t>08.05.016</t>
  </si>
  <si>
    <t xml:space="preserve">PROTEÇAO EM ALUMINIO CORRUGADO E= 0,15MM PARA TUBO DE COBRE DN 35MM
AGUA QUENTE INCL AMARRAÇAO </t>
  </si>
  <si>
    <t>08.05.099</t>
  </si>
  <si>
    <t xml:space="preserve">SERVIÇOS EM REDE DE ÁGUA QUENTE </t>
  </si>
  <si>
    <t>08.06.001</t>
  </si>
  <si>
    <t xml:space="preserve">SISTEMA DE AQUECIMENTO SOLAR BOILER 1.000L COM 10 PLACAS COLETORAS
175x100x6,5cm FORNECIDO E INSTALADO USO EXCLUSIVO PADRÃO CRECHE </t>
  </si>
  <si>
    <t>08.07.002</t>
  </si>
  <si>
    <t xml:space="preserve">TUBO ACO GALVANIZ NBR5580-CL MEDIA, DN65MM (2 1/2")- INCL CONEXOES </t>
  </si>
  <si>
    <t>08.07.003</t>
  </si>
  <si>
    <t>08.07.004</t>
  </si>
  <si>
    <t xml:space="preserve">TUBO ACO GLAVANIZ NBR5580-CL MEDIA, DN100MM (4")-INCL CONEXOES </t>
  </si>
  <si>
    <t>08.07.005</t>
  </si>
  <si>
    <t>08.07.010</t>
  </si>
  <si>
    <t xml:space="preserve">PROTECAO ANTI CORROSIVA PARA RAMAIS SOB A TERRA </t>
  </si>
  <si>
    <t>08.07.099</t>
  </si>
  <si>
    <t xml:space="preserve">SERVICOS EM REDE DE INCENDIO </t>
  </si>
  <si>
    <t>08.08.002</t>
  </si>
  <si>
    <t>08.08.003</t>
  </si>
  <si>
    <t>08.08.004</t>
  </si>
  <si>
    <t>08.08.010</t>
  </si>
  <si>
    <t xml:space="preserve">REGISTRO GLOBO ANGULAR AMARELO 2 1/2" </t>
  </si>
  <si>
    <t>08.08.012</t>
  </si>
  <si>
    <t xml:space="preserve">REGISTRO DE RECALQUE NO PASSEIO (RR-01) </t>
  </si>
  <si>
    <t>08.08.015</t>
  </si>
  <si>
    <t xml:space="preserve">VALVULA DE RETENCAO VERT.BRONZE TIPO LEVE DE 2 1/2" </t>
  </si>
  <si>
    <t>08.08.016</t>
  </si>
  <si>
    <t xml:space="preserve">VALVULA DE RETENCAO VERT.BRONZE TIPO LEVE DE 3" </t>
  </si>
  <si>
    <t>08.08.017</t>
  </si>
  <si>
    <t xml:space="preserve">VALVULA DE RETENCAO VERT.BRONZE TIPO LEVE DE 4" </t>
  </si>
  <si>
    <t>08.08.021</t>
  </si>
  <si>
    <t xml:space="preserve">HIDRANTE COM REGISTRO TIPO GLOBO AMARELO DE 2 1/2" </t>
  </si>
  <si>
    <t>08.08.028</t>
  </si>
  <si>
    <t xml:space="preserve">AH-04 ABRIGO PARA HIDRANTE COM MANGUEIRA 1 1/2" E ESGUICHO REGULAVEL </t>
  </si>
  <si>
    <t>08.08.030</t>
  </si>
  <si>
    <t xml:space="preserve">MANGUEIRA COM UNIAO DE ENGATE RAPIDO DE 1 1/2" </t>
  </si>
  <si>
    <t>08.08.031</t>
  </si>
  <si>
    <t xml:space="preserve">MANGUEIRA COM UNIAO DE ENGATE RAPIDO DE 2 1/2" </t>
  </si>
  <si>
    <t>08.08.035</t>
  </si>
  <si>
    <t xml:space="preserve">ESGUICHO DE LATAO C/ENGATE RAPIDO ORIFICIO DE 1/2" </t>
  </si>
  <si>
    <t>08.08.036</t>
  </si>
  <si>
    <t xml:space="preserve">ESGUICHO DE LATAO C/ENGATE RAPIDO ORIFICIO DE 5/8" </t>
  </si>
  <si>
    <t>08.08.037</t>
  </si>
  <si>
    <t xml:space="preserve">ESGUICHO DE LATAO C/ENGATE RAPIDO ORIFICIO DE 3/4" </t>
  </si>
  <si>
    <t>08.08.041</t>
  </si>
  <si>
    <t xml:space="preserve">VALVULA RETENCAO HORIZ BRONZE DE 2 1/2" </t>
  </si>
  <si>
    <t>08.08.042</t>
  </si>
  <si>
    <t xml:space="preserve">VALVULA RETENCAO HORIZONTAL DE BRONZE DE 3" </t>
  </si>
  <si>
    <t>08.08.043</t>
  </si>
  <si>
    <t xml:space="preserve">VALVULA RETENCAO HORIZONTAL BRONZE DE 4" </t>
  </si>
  <si>
    <t>08.08.044</t>
  </si>
  <si>
    <t xml:space="preserve">EXTINTORES MANUAIS DE CO2 CAPACIDADE 4KG </t>
  </si>
  <si>
    <t>08.08.045</t>
  </si>
  <si>
    <t xml:space="preserve">EXTINTORES MANUAIS DE CO2 COM CAPACIDADE DE 6 KG </t>
  </si>
  <si>
    <t>08.08.046</t>
  </si>
  <si>
    <t xml:space="preserve">EXTINTORES MANUAIS PO QUIMICO SECO COM CAPACIDADE DE 4 KG </t>
  </si>
  <si>
    <t>08.08.047</t>
  </si>
  <si>
    <t xml:space="preserve">EXTINTOR MANUAL PO QUIMICO SECO C/ CAPACIDADE DE 12KG </t>
  </si>
  <si>
    <t>08.08.048</t>
  </si>
  <si>
    <t xml:space="preserve">EXTINTOR PORTATIL DE PO QUIMICO BC CAPACIDADE 6 KG </t>
  </si>
  <si>
    <t>08.08.050</t>
  </si>
  <si>
    <t xml:space="preserve">EXTINTORES MANUAIS DE AGUA PRESSURIZADA CAP DE 10 L </t>
  </si>
  <si>
    <t>08.08.051</t>
  </si>
  <si>
    <t xml:space="preserve">EXTINTOR PORTATIL DE PO QUIMICO ABC CAPACIDADE 6 KG </t>
  </si>
  <si>
    <t>08.08.060</t>
  </si>
  <si>
    <t xml:space="preserve">MANOMETRO INDUSTRIAL COM TOMADA INFERIOR. </t>
  </si>
  <si>
    <t>08.08.061</t>
  </si>
  <si>
    <t xml:space="preserve">PRESSOSTATO (VALVULA DE FLUXO) COM SENSOR DIAFRAGMA. </t>
  </si>
  <si>
    <t>08.08.069</t>
  </si>
  <si>
    <t xml:space="preserve">AI-01 ABRIGO PARA BOMBA DE INCENDIO </t>
  </si>
  <si>
    <t>08.08.070</t>
  </si>
  <si>
    <t xml:space="preserve">CONJ MOTOR-BOMBA (CENTRIFUGA) 1/2 HP (3400 L/H -20 MCA) </t>
  </si>
  <si>
    <t>08.08.071</t>
  </si>
  <si>
    <t xml:space="preserve">CONJ MOTOR-BOMBA (CENTRIFUGA) 3/4 HP (7400 L/H - 20 MCA) </t>
  </si>
  <si>
    <t>08.08.072</t>
  </si>
  <si>
    <t xml:space="preserve">CONJ MOTOR-BOMBA (CENTRIFUGA) 1 HP (8500 L/H - 20 MCA) </t>
  </si>
  <si>
    <t>08.08.073</t>
  </si>
  <si>
    <t xml:space="preserve">CONJ MOTOR-BOMBA (CENTRIFUGA) 1.5 HP (10000 L/H - 20 MCA) </t>
  </si>
  <si>
    <t>08.08.074</t>
  </si>
  <si>
    <t xml:space="preserve">CONJ MOTOR-BOMBA (CENTRIFUGA) 2 HP (13900 L/H - 20 MCA) </t>
  </si>
  <si>
    <t>08.08.075</t>
  </si>
  <si>
    <t xml:space="preserve">CONJ MOTOR-BOMBA (CENTRIFUGA) 3 HP (25000 L/H - 20 MCA) </t>
  </si>
  <si>
    <t>08.08.076</t>
  </si>
  <si>
    <t xml:space="preserve">CONJ MOTOR-BOMBA (CENTRIFUGA) 4 HP (31200 L/H - 20 MCA) </t>
  </si>
  <si>
    <t>08.08.077</t>
  </si>
  <si>
    <t xml:space="preserve">CONJ MOTOR-BOMBA (CENTRIFUGA) 5 HP (31200 L/H -20 MCA) </t>
  </si>
  <si>
    <t>08.08.078</t>
  </si>
  <si>
    <t xml:space="preserve">CONJ MOTOR-BOMBA (CENTRIFUGA) 7,5 HP (40000L/H 20 MCA) </t>
  </si>
  <si>
    <t>08.08.079</t>
  </si>
  <si>
    <t xml:space="preserve">CONJ MOTOR-BOMBA (CENTRIFUGA) 10 HP (40000 L/H 20MCA) </t>
  </si>
  <si>
    <t>08.08.090</t>
  </si>
  <si>
    <t xml:space="preserve">TREINAMENTO BÁSICO PARA BRIGADA DE INCÊNDIO INCLUSO EQUIPAMENTOS (POR
PARTICIPANTE) </t>
  </si>
  <si>
    <t>08.08.099</t>
  </si>
  <si>
    <t>08.09.001</t>
  </si>
  <si>
    <t xml:space="preserve">TUBO DE FERRO FUNDIDO DN 50MM (2") - INCLUSIVE CONEXOES - DESC </t>
  </si>
  <si>
    <t>08.09.002</t>
  </si>
  <si>
    <t xml:space="preserve">TUBO DE FERRO FUNDIDO DN 75MM (3") - INCLUSIVE CONEXOES - DESC </t>
  </si>
  <si>
    <t>08.09.003</t>
  </si>
  <si>
    <t xml:space="preserve">TUBO DE FERRO FUNDIDO DN 100MM (4") - INCLUSIVE CONEXOES - DESC </t>
  </si>
  <si>
    <t>08.09.015</t>
  </si>
  <si>
    <t xml:space="preserve">TUBO PVC NORMAL "SN" JUNTA SOLDÁVEL/ELÁSTICA DN 40 INCL CONEXÕES </t>
  </si>
  <si>
    <t>08.09.016</t>
  </si>
  <si>
    <t xml:space="preserve">TUBO PVC NORMAL "SN" JUNTA ELÁSTICA DN 50 INCL CONEXÕES </t>
  </si>
  <si>
    <t>08.09.017</t>
  </si>
  <si>
    <t xml:space="preserve">TUBO PVC NORMAL "SN" JUNTA ELÁSTICA DN 75 INCL CONEXÕES </t>
  </si>
  <si>
    <t>08.09.018</t>
  </si>
  <si>
    <t xml:space="preserve">TUBO PVC NORMAL "SN" JUNTA ELÁSTICA DN 100 INCL CONEXÕES </t>
  </si>
  <si>
    <t>08.09.019</t>
  </si>
  <si>
    <t xml:space="preserve">TUBO PVC NORMAL "SN" JUNTA ELÁSTICA DN 150 INCL CONEXÕES </t>
  </si>
  <si>
    <t>08.09.030</t>
  </si>
  <si>
    <t xml:space="preserve">TUBO DE ACO GALVANIZADO DN 40MM (1.1/2") - INCLUSIVE CONEXOES </t>
  </si>
  <si>
    <t>08.09.060</t>
  </si>
  <si>
    <t xml:space="preserve">TUBO PVC REFORÇADO "SR" JUNTA ELÁSTICA DN 40 INCL CONEXÕES </t>
  </si>
  <si>
    <t>08.09.061</t>
  </si>
  <si>
    <t xml:space="preserve">TUBO PVC REFORÇADO "SR" JUNTA ELÁSTICA DN 50 INCL CONEXÕES </t>
  </si>
  <si>
    <t>08.09.062</t>
  </si>
  <si>
    <t xml:space="preserve">TUBO PVC REFORÇADO "SR" JUNTA ELÁSTICA DN 75 INCL CONEXÕES </t>
  </si>
  <si>
    <t>08.09.063</t>
  </si>
  <si>
    <t xml:space="preserve">TUBO PVC REFORÇADO "SR" JUNTA ELÁSTICA DN 100 INCL CONEXÕES </t>
  </si>
  <si>
    <t>08.09.064</t>
  </si>
  <si>
    <t xml:space="preserve">TUBO PVC REFORÇADO "SR" JUNTA ELÁSTICA DN 150 INCL CONEXÕES </t>
  </si>
  <si>
    <t>08.09.099</t>
  </si>
  <si>
    <t xml:space="preserve">SERVICOS EM REDE DE ESGOTO </t>
  </si>
  <si>
    <t>08.10.004</t>
  </si>
  <si>
    <t xml:space="preserve">CAIXA SIFONADA DE PVC DN 100X150X50MM C/GRELHA PVC CROMADO </t>
  </si>
  <si>
    <t>08.10.006</t>
  </si>
  <si>
    <t xml:space="preserve">CAIXA SIFONADA DE PVC DN 150X150X50MM C/GRELHA METALICA </t>
  </si>
  <si>
    <t>08.10.007</t>
  </si>
  <si>
    <t xml:space="preserve">CAIXA SIFONADA DE PVC DN 150X150X50MM COM GRELHA DE PVC CROMADO </t>
  </si>
  <si>
    <t>08.10.008</t>
  </si>
  <si>
    <t xml:space="preserve">CAIXA SIFONADA DE PVC DN 100X150X50MM COM GRELHA DE AÇO INOX COM
FECHO ROTATIVO. </t>
  </si>
  <si>
    <t>08.10.009</t>
  </si>
  <si>
    <t xml:space="preserve">CAIXA SIFONADA DE PVC DN 150X150X50MM COM GRELHA DE AÇO INOX COM
FECHO ROTATIVO. </t>
  </si>
  <si>
    <t>08.10.010</t>
  </si>
  <si>
    <t xml:space="preserve">CAIXA SIFONADA DE PVC DN 100X100X50MM C/GRELHA PVC CROMADO </t>
  </si>
  <si>
    <t>08.10.011</t>
  </si>
  <si>
    <t xml:space="preserve">CAIXA SIFONADA DE PVC DN 150X185X75MM C/GRELHA PVC CROMADO </t>
  </si>
  <si>
    <t>08.10.045</t>
  </si>
  <si>
    <t xml:space="preserve">RALO SIFONADO CONICO PVC DN 100MM C/GRELHA PVC CROMADO </t>
  </si>
  <si>
    <t>08.10.048</t>
  </si>
  <si>
    <t xml:space="preserve">RALO SIFONADO DE F.FUNDIDO DN 150 MM C/GRELHA PVC CROMADO </t>
  </si>
  <si>
    <t>08.10.049</t>
  </si>
  <si>
    <t xml:space="preserve">RALO SECO CONICO PVC DN 100MM C/GRELHA PVC CROMADO </t>
  </si>
  <si>
    <t>08.10.050</t>
  </si>
  <si>
    <t xml:space="preserve">RALO SECO DE F.FUNDIDO DN 100 MM C/GRELHA PVC CROMADO </t>
  </si>
  <si>
    <t>08.10.056</t>
  </si>
  <si>
    <t xml:space="preserve">TERMINAL DE VENTILACAO EM PVC P/ESGOTO DN 50MM (2") </t>
  </si>
  <si>
    <t>08.10.057</t>
  </si>
  <si>
    <t xml:space="preserve">TERMINAL DE VENTILACAO EM PVC P/ ESGOTO DN 75MM (3") </t>
  </si>
  <si>
    <t>08.10.058</t>
  </si>
  <si>
    <t xml:space="preserve">TERMINAL DE VENTILACAO EM PVC P/ ESGOTO DN 100MM(4") </t>
  </si>
  <si>
    <t>08.10.099</t>
  </si>
  <si>
    <t>08.11.002</t>
  </si>
  <si>
    <t xml:space="preserve">TUBO DE FERRO FUNDIDO DN 50MM (2") - INCLUSIVE CONEXOES </t>
  </si>
  <si>
    <t>08.11.003</t>
  </si>
  <si>
    <t xml:space="preserve">TUBO DE FERRO FUNDIDO DN 75MM (3") - INCLUSIVE CONEXOES </t>
  </si>
  <si>
    <t>08.11.004</t>
  </si>
  <si>
    <t xml:space="preserve">TUBO DE FERRO FUNDIDO DN 100MM (4") - INCLUSIVE CONEXOES </t>
  </si>
  <si>
    <t>08.11.005</t>
  </si>
  <si>
    <t xml:space="preserve">TUBO DE FERRO FUNDIDO DN 150MM (6") - INCLUSIVE CONEXOES </t>
  </si>
  <si>
    <t>08.11.015</t>
  </si>
  <si>
    <t xml:space="preserve">DESCIDA DE AGUA PLUVIAL H=300CM C/TUBO DE FºFº DN 100MM PONTA-BOLSA
INCL.FIX.NA PAREDE </t>
  </si>
  <si>
    <t>08.11.016</t>
  </si>
  <si>
    <t xml:space="preserve">DESCIDA DE AGUA PLUVIAL H=300CM C/TUBO DE FºFº DN 150MM PONTA-BOLSA
INCL.FIX.NA PAREDE </t>
  </si>
  <si>
    <t>08.11.024</t>
  </si>
  <si>
    <t>08.11.025</t>
  </si>
  <si>
    <t>08.11.026</t>
  </si>
  <si>
    <t>08.11.027</t>
  </si>
  <si>
    <t>08.11.050</t>
  </si>
  <si>
    <t xml:space="preserve">TUBO DE PVC REFORÇADO "SR" JUNTA ELÁSTICA DN 40 INCL CONEXÕES </t>
  </si>
  <si>
    <t>08.11.051</t>
  </si>
  <si>
    <t xml:space="preserve">TUBO DE PVC REFORÇADO "SR" JUNTA ELÁSTICA DN 50 INCL CONEXÕES </t>
  </si>
  <si>
    <t>08.11.052</t>
  </si>
  <si>
    <t xml:space="preserve">TUBO DE PVC REFORÇADO "SR" JUNTA ELÁSTICA DN 75 INCL CONEXÕES </t>
  </si>
  <si>
    <t>08.11.053</t>
  </si>
  <si>
    <t xml:space="preserve">TUBO DE PVC REFORÇADO "SR" JUNTA ELÁSTICA DN 100 INCL CONEXÕES </t>
  </si>
  <si>
    <t>08.11.054</t>
  </si>
  <si>
    <t xml:space="preserve">TUBO DE PVC REFORÇADO "SR" JUNTA ELÁSTICA DN 150 INCL CONEXÕES </t>
  </si>
  <si>
    <t>08.11.099</t>
  </si>
  <si>
    <t xml:space="preserve">SERVICOS EM REDE DE AGUAS PLUVIAIS </t>
  </si>
  <si>
    <t>08.12.001</t>
  </si>
  <si>
    <t xml:space="preserve">CONDUTOR EM CHAPA GALVANIZADA N 24 DESENV. 0,25M </t>
  </si>
  <si>
    <t>08.12.002</t>
  </si>
  <si>
    <t xml:space="preserve">CONDUTOR EM CHAPA GALVANIZADA N 26 DESENV. 0,25M </t>
  </si>
  <si>
    <t>08.12.003</t>
  </si>
  <si>
    <t xml:space="preserve">CONDUTOR DE CHAPA GALVANIZADA N 24 - DESENVOLVIMENTO DE 0,33 M </t>
  </si>
  <si>
    <t>08.12.004</t>
  </si>
  <si>
    <t xml:space="preserve">CONDUTOR DE CHAPA GALVANIZADA N 26 - DESENVOLVIMENTO DE 0,33 M </t>
  </si>
  <si>
    <t>08.12.007</t>
  </si>
  <si>
    <t xml:space="preserve">LIGACAO CALHA CONDUTOR DE CHAPA ACO GALVANIZADO N.24 DIAMETRO DE 3" </t>
  </si>
  <si>
    <t>08.12.008</t>
  </si>
  <si>
    <t xml:space="preserve">LIGACAO CALHA CONDUTOR DE CHAPA ACO GALVANIZADO N.24 DIAMETRO DE 4" </t>
  </si>
  <si>
    <t>08.12.015</t>
  </si>
  <si>
    <t xml:space="preserve">CALHA OU AGUA FURTADA EM CHAPA GALV. N 24 - CORTE 0,33M </t>
  </si>
  <si>
    <t>08.12.016</t>
  </si>
  <si>
    <t xml:space="preserve">CALHA OU AGUA FURTADA EM CHAPA GALV. N 24 - CORTE 0,50M </t>
  </si>
  <si>
    <t>08.12.017</t>
  </si>
  <si>
    <t xml:space="preserve">CALHA OU AGUA FURTADA EM CHAPA GALV. N 24 - CORTE 1,00M </t>
  </si>
  <si>
    <t>08.12.021</t>
  </si>
  <si>
    <t xml:space="preserve">CALHA OU AGUA FURTADA EM CHAPA GALV. N 26 - CORTE 0.33M </t>
  </si>
  <si>
    <t>08.12.022</t>
  </si>
  <si>
    <t xml:space="preserve">CALHA OU AGUA FURTADA EM CHAPA GALV. N 26 - CORTE 0,50M </t>
  </si>
  <si>
    <t>08.12.023</t>
  </si>
  <si>
    <t xml:space="preserve">CALHA OU AGUA FURTADA EM CHAPA GALV. N 26 - CORTE 1,00M </t>
  </si>
  <si>
    <t>08.12.031</t>
  </si>
  <si>
    <t xml:space="preserve">RUFO EM CHAPA GALVANIZADA N 24 - CORTE 0,16 M </t>
  </si>
  <si>
    <t>08.12.032</t>
  </si>
  <si>
    <t xml:space="preserve">RUFO EM CHAPA GALVANIZADA N 24 - CORTE 0,25 M </t>
  </si>
  <si>
    <t>08.12.033</t>
  </si>
  <si>
    <t xml:space="preserve">RUFO EM CHAPA GALVANIZADA N 24 - CORTE 0,33 M </t>
  </si>
  <si>
    <t>08.12.034</t>
  </si>
  <si>
    <t xml:space="preserve">RUFO EM CHAPA GALVANIZADA N 24 - CORTE 0,50 M </t>
  </si>
  <si>
    <t>08.12.035</t>
  </si>
  <si>
    <t xml:space="preserve">RUFO EM CHAPA GALVANIZADA N 24 - CORTE 1,00 M </t>
  </si>
  <si>
    <t>08.12.038</t>
  </si>
  <si>
    <t xml:space="preserve">RUFO EM CHAPA GALVANIZADA N 26 - CORTE 0,16 M </t>
  </si>
  <si>
    <t>08.12.039</t>
  </si>
  <si>
    <t xml:space="preserve">RUFO EM CHAPA GALVANIZADA N 26 - CORTE 0,25 M </t>
  </si>
  <si>
    <t>08.12.040</t>
  </si>
  <si>
    <t xml:space="preserve">RUFO EM CHAPA GALVANIZADA N 26 - CORTE 0,33 M </t>
  </si>
  <si>
    <t>08.12.041</t>
  </si>
  <si>
    <t xml:space="preserve">RUFO EM CHAPA GALVANIZADA N 26 - CORTE 0,50 M </t>
  </si>
  <si>
    <t>08.12.042</t>
  </si>
  <si>
    <t xml:space="preserve">RUFO EM CHAPA GALVANIZADA N 26 - CORTE 1,00 M </t>
  </si>
  <si>
    <t>08.12.065</t>
  </si>
  <si>
    <t xml:space="preserve">GRELHA HEMISFERICA DE FERRO FUNDIDO DN 75MM (3") </t>
  </si>
  <si>
    <t>08.12.066</t>
  </si>
  <si>
    <t xml:space="preserve">GRELHA HEMISFERICA DE FERRO FUNDIDO DN 100MM (4") </t>
  </si>
  <si>
    <t>08.12.067</t>
  </si>
  <si>
    <t xml:space="preserve">GRELHA HEMISFERICA DE FERRO FUNDIDO DN 150MM (6") </t>
  </si>
  <si>
    <t>08.12.087</t>
  </si>
  <si>
    <t xml:space="preserve">RALO SECO DE F. FUNDIDO DN 100 MM C/GRELHA PVC CROMADO </t>
  </si>
  <si>
    <t>08.12.099</t>
  </si>
  <si>
    <t>08.13.001</t>
  </si>
  <si>
    <t>08.13.002</t>
  </si>
  <si>
    <t>08.13.003</t>
  </si>
  <si>
    <t>08.13.004</t>
  </si>
  <si>
    <t>08.13.005</t>
  </si>
  <si>
    <t>08.13.006</t>
  </si>
  <si>
    <t>08.13.007</t>
  </si>
  <si>
    <t>08.13.008</t>
  </si>
  <si>
    <t>08.13.011</t>
  </si>
  <si>
    <t>08.13.012</t>
  </si>
  <si>
    <t xml:space="preserve">TUBO ACO GALVANIZ NBR5580-CL MEDIA, DN25MM (1") - INCL CONEXOES </t>
  </si>
  <si>
    <t>08.13.013</t>
  </si>
  <si>
    <t xml:space="preserve">TUBO ACO GALVANIZ NBR5580-CL MEDIA, DN32MM (1 1/4")-INCL CONEXOES </t>
  </si>
  <si>
    <t>08.13.014</t>
  </si>
  <si>
    <t xml:space="preserve">TUBO ACO GALVANIZ NBR5580-CL MEDIA, DN40MM (1 1/2") - INCL CONEXOES </t>
  </si>
  <si>
    <t>08.13.015</t>
  </si>
  <si>
    <t>08.13.016</t>
  </si>
  <si>
    <t xml:space="preserve">TUBO ACO GALVANIZ NBR5580-CL MEDIA, DN65MM (2 1/2")-INCL CONEXOES </t>
  </si>
  <si>
    <t>08.13.017</t>
  </si>
  <si>
    <t>08.13.018</t>
  </si>
  <si>
    <t>08.13.099</t>
  </si>
  <si>
    <t xml:space="preserve">SERVICOS EM RESERVATORIOS </t>
  </si>
  <si>
    <t>08.14.002</t>
  </si>
  <si>
    <t>08.14.003</t>
  </si>
  <si>
    <t>08.14.004</t>
  </si>
  <si>
    <t>08.14.005</t>
  </si>
  <si>
    <t xml:space="preserve">REGISTRO DE GAVETA BRUTO DN 40MM (1.1/2") </t>
  </si>
  <si>
    <t>08.14.006</t>
  </si>
  <si>
    <t>08.14.007</t>
  </si>
  <si>
    <t xml:space="preserve">REGISTRO DE GAVETA BRUTO DN 65MM (2.1/2") </t>
  </si>
  <si>
    <t>08.14.008</t>
  </si>
  <si>
    <t>08.14.009</t>
  </si>
  <si>
    <t>08.14.016</t>
  </si>
  <si>
    <t xml:space="preserve">VALVULA DE RETENCAO HORIZONTAL DE BRONZE DE 1" </t>
  </si>
  <si>
    <t>08.14.017</t>
  </si>
  <si>
    <t xml:space="preserve">VALVULA DE RETENCAO HORIZONTAL DE BRONZE DE 1.1/4" </t>
  </si>
  <si>
    <t>08.14.018</t>
  </si>
  <si>
    <t xml:space="preserve">VALVULA DE RETENCAO HORIZONTAL DE BRONZE DE 1.1/2" </t>
  </si>
  <si>
    <t>08.14.019</t>
  </si>
  <si>
    <t xml:space="preserve">VALVULA DE RETENCAO HORIZONTAL DE BRONZE DE 2" </t>
  </si>
  <si>
    <t>08.14.020</t>
  </si>
  <si>
    <t xml:space="preserve">VALVULA DE RETENCAO HORIZONTAL DE BRONZE DE 2.1/2" </t>
  </si>
  <si>
    <t>08.14.021</t>
  </si>
  <si>
    <t xml:space="preserve">VALVULA DE RETENCAO HORIZONTAL DE BRONZE DE 3" </t>
  </si>
  <si>
    <t>08.14.022</t>
  </si>
  <si>
    <t xml:space="preserve">VALVULA DE RETENCAO HORIZONTAL DE BRONZE DE 4" </t>
  </si>
  <si>
    <t>08.14.026</t>
  </si>
  <si>
    <t xml:space="preserve">VALVULA DE RETENCAO VERTICAL DE BRONZE DE 1" </t>
  </si>
  <si>
    <t>08.14.027</t>
  </si>
  <si>
    <t xml:space="preserve">VALVULA DE RETENCAO VERTICAL DE BRONZE DE 1.1/4" </t>
  </si>
  <si>
    <t>08.14.028</t>
  </si>
  <si>
    <t xml:space="preserve">VALVULA DE RETENCAO VERTICAL DE BRONZE DE 1.1/2" </t>
  </si>
  <si>
    <t>08.14.029</t>
  </si>
  <si>
    <t xml:space="preserve">VALVULA DE RETENCAO VERTICAL DE BRONZE DE 2" </t>
  </si>
  <si>
    <t>08.14.030</t>
  </si>
  <si>
    <t xml:space="preserve">VALVULA DE RETENCAO VERTICAL DE BRONZE DE 2.1/2" </t>
  </si>
  <si>
    <t>08.14.031</t>
  </si>
  <si>
    <t xml:space="preserve">VALVULA DE RETENCAO VERTICAL DE BRONZE DE 3" </t>
  </si>
  <si>
    <t>08.14.032</t>
  </si>
  <si>
    <t xml:space="preserve">VALVULA DE RETENCAO VERTICAL DE BRONZE DE 4" </t>
  </si>
  <si>
    <t>08.14.035</t>
  </si>
  <si>
    <t xml:space="preserve">VALVULA DE RETENCAO DE PE COM CRIVO DE BRONZE DE 1" </t>
  </si>
  <si>
    <t>08.14.036</t>
  </si>
  <si>
    <t xml:space="preserve">VALVULA DE RETENCAO DE PE COM CRIVO DE BRONZE DE 1.1/4" </t>
  </si>
  <si>
    <t>08.14.037</t>
  </si>
  <si>
    <t xml:space="preserve">VALVULA DE RETENCAO DE PE COM CRIVO DE BRONZE DE 1.1/2" </t>
  </si>
  <si>
    <t>08.14.038</t>
  </si>
  <si>
    <t xml:space="preserve">VALVULA DE RETENCAO DE PE COM CRIVO DE BRONZE DE 2" </t>
  </si>
  <si>
    <t>08.14.039</t>
  </si>
  <si>
    <t xml:space="preserve">VALVULA DE RETENCAO DE PE COM CRIVO DE BRONZE DE 2.1/2" </t>
  </si>
  <si>
    <t>08.14.040</t>
  </si>
  <si>
    <t xml:space="preserve">VALVULA DE RETENCAO DE PE COM CRIVO DE BRONZE DE 3" </t>
  </si>
  <si>
    <t>08.14.045</t>
  </si>
  <si>
    <t xml:space="preserve">TORNEIRA DE BOIA EM LATAO (BOIA PLAST) DN 20MM (3/4") </t>
  </si>
  <si>
    <t>08.14.046</t>
  </si>
  <si>
    <t xml:space="preserve">TORNEIRA DE BOIA EM LATAO (BOIA PLAST) DN 25MM (1") </t>
  </si>
  <si>
    <t>08.14.049</t>
  </si>
  <si>
    <t xml:space="preserve">TORNEIRA DE BOIA EM LATAO (BOIA PLAST) DN50MM (2") </t>
  </si>
  <si>
    <t>08.14.062</t>
  </si>
  <si>
    <t xml:space="preserve">ANEIS PRE-MOLDADOS EM CONCRETO ARMADO P/ RESERVATORIO D'AGUA D=3,00M </t>
  </si>
  <si>
    <t>08.14.063</t>
  </si>
  <si>
    <t xml:space="preserve">LAJE PRE-MOLDADA D=3,00M E=8CM P/ RESERVATORIO </t>
  </si>
  <si>
    <t>08.14.064</t>
  </si>
  <si>
    <t xml:space="preserve">LAJE PRE-MOLDADA D=3,00M E=15CM P/ RESERVATORIO </t>
  </si>
  <si>
    <t>08.14.071</t>
  </si>
  <si>
    <t xml:space="preserve">CONJ MOTOR-BOMBA (CENTRIFUGA) 1/2 HP (3400 L/H-20 MCA) </t>
  </si>
  <si>
    <t>08.14.072</t>
  </si>
  <si>
    <t xml:space="preserve">CONJ MOTOR-BOMBA(CENTRIFUGA)3/4 HP(7400 L/H-20 MCA) </t>
  </si>
  <si>
    <t>08.14.073</t>
  </si>
  <si>
    <t xml:space="preserve">CONJ MOTOR-BOMBA(CENTRIFUGA)1,5 HP(10000 L/H-20 MCA) </t>
  </si>
  <si>
    <t>08.14.074</t>
  </si>
  <si>
    <t xml:space="preserve">CONJ MOTOR-BOMBA (CENTRIFUGA) 2 HP (13900 L/H-20 MCA) </t>
  </si>
  <si>
    <t>08.14.075</t>
  </si>
  <si>
    <t xml:space="preserve">CONJ MOTOR-BOMBA(CENTRIFUGA)3 HP(25000 L/H-20 MCA) </t>
  </si>
  <si>
    <t>08.14.078</t>
  </si>
  <si>
    <t xml:space="preserve">CONJ MOTOR-BOMBA (CENTRIFUGA) 1 HP 8500 L/H-20 MCA </t>
  </si>
  <si>
    <t>08.14.085</t>
  </si>
  <si>
    <t xml:space="preserve">ANEIS PRE-MOLDADOS EM CONCRETO ARMADO P/ RESERVATORIO D'AGUA D=2,50M </t>
  </si>
  <si>
    <t>08.14.086</t>
  </si>
  <si>
    <t xml:space="preserve">LAJE PRE-MOLDADA D=2,50M E=8CM P/ RESERVATORIO </t>
  </si>
  <si>
    <t>08.14.087</t>
  </si>
  <si>
    <t xml:space="preserve">LAJE PRE-MOLDADA D=2,50M E=15CM P/ RESERVATORIO </t>
  </si>
  <si>
    <t>08.14.099</t>
  </si>
  <si>
    <t xml:space="preserve">SERVICOS RESERVATORIOS </t>
  </si>
  <si>
    <t>08.14.101</t>
  </si>
  <si>
    <t xml:space="preserve">CAIXA DÁGUA CÔNICA POLIETILENO CAPACIDADE DE 500L INCLUSIVE TAMPA </t>
  </si>
  <si>
    <t>08.14.103</t>
  </si>
  <si>
    <t xml:space="preserve">CAIXA DÁGUA CÔNICA POLIETILENO CAPACIDADE DE 1000L INCLUSIVE TAMPA </t>
  </si>
  <si>
    <t>08.15.002</t>
  </si>
  <si>
    <t xml:space="preserve">BN-01 BANHO BERCÁRIO </t>
  </si>
  <si>
    <t>08.15.003</t>
  </si>
  <si>
    <t xml:space="preserve">BN-02 BANHO INFANTIL </t>
  </si>
  <si>
    <t>08.15.013</t>
  </si>
  <si>
    <t xml:space="preserve">LT-04 LAVATORIO /BEBEDOURO COLETIVO COM TORNEIRA ANTIVANDALISMO </t>
  </si>
  <si>
    <t>08.15.016</t>
  </si>
  <si>
    <t xml:space="preserve">BB-01 BEBEDOURO COLETIVO </t>
  </si>
  <si>
    <t>08.15.017</t>
  </si>
  <si>
    <t xml:space="preserve">BB-02 BEBEDOURO ACESSÍVEL ÁGUA REFRIGERADA PRESSÃO MÍNIMA 8MCA -
FORNECIDO E INSTALADO </t>
  </si>
  <si>
    <t>08.15.018</t>
  </si>
  <si>
    <t xml:space="preserve">LT-06 LAVATÓRIO COLETIVO COM TORNEIRA ANTIVANDALISMO </t>
  </si>
  <si>
    <t>08.15.019</t>
  </si>
  <si>
    <t xml:space="preserve">LT-07 LAVATÓRIO COLETIVO COM TORNEIRA DE MESA- SANIT.ADMINISTRAÇÃO </t>
  </si>
  <si>
    <t>08.15.023</t>
  </si>
  <si>
    <t xml:space="preserve">MT-04 MICTORIO COLETIVO </t>
  </si>
  <si>
    <t>08.15.099</t>
  </si>
  <si>
    <t xml:space="preserve">SERVICOS EM BEBEDOUROS,LAVATORIOS E MICTORIOS PADRONIZADOS </t>
  </si>
  <si>
    <t>08.16.001</t>
  </si>
  <si>
    <t xml:space="preserve">BACIA SIFONADA DE LOUCA BRANCA (VDR 6L) C/ ASSENTO </t>
  </si>
  <si>
    <t>08.16.003</t>
  </si>
  <si>
    <t xml:space="preserve">BACIA SANITÁRIA INFANTIL </t>
  </si>
  <si>
    <t>08.16.004</t>
  </si>
  <si>
    <t xml:space="preserve">BACIA SIFONADA COM CAIXA DE DESCARGA ACOPLADA BRANCA </t>
  </si>
  <si>
    <t>08.16.010</t>
  </si>
  <si>
    <t xml:space="preserve">LAVATORIO DE LOUCA BRANCA SEM COLUNA C/ TORNEIRA DE FECHAM AUTOMATICO </t>
  </si>
  <si>
    <t>08.16.025</t>
  </si>
  <si>
    <t xml:space="preserve">MICTORIO DE LOUCA SIFONADO/AUTO ASPIRANTE BRANCO </t>
  </si>
  <si>
    <t>08.16.045</t>
  </si>
  <si>
    <t xml:space="preserve">TANQUE DE LOUCA BRANCA,PEQUENO C/COLUNA </t>
  </si>
  <si>
    <t>08.16.046</t>
  </si>
  <si>
    <t xml:space="preserve">TANQUE DE LOUCA BRANCA,GRANDE C/COLUNA </t>
  </si>
  <si>
    <t>08.16.050</t>
  </si>
  <si>
    <t xml:space="preserve">SABONETEIRA DE LOUCA BRANCA DE 7,5X15 CM </t>
  </si>
  <si>
    <t>08.16.051</t>
  </si>
  <si>
    <t xml:space="preserve">SABONETEIRA DE LOUCA BRANCA DE 15X15 CM </t>
  </si>
  <si>
    <t>08.16.065</t>
  </si>
  <si>
    <t xml:space="preserve">PAPELEIRA DE LOUCA BRANCA DE 15X15CM </t>
  </si>
  <si>
    <t>08.16.070</t>
  </si>
  <si>
    <t xml:space="preserve">CABIDE DE LOUCA BRANCA COM 2 GANCHOS </t>
  </si>
  <si>
    <t>08.16.073</t>
  </si>
  <si>
    <t xml:space="preserve">BC-23 BANCO DE GRANITO 2CM COM BORDA ARREDONDADA PARA VESTIÁRIO </t>
  </si>
  <si>
    <t>08.16.083</t>
  </si>
  <si>
    <t xml:space="preserve">VA-01 VARAL/TOALHEIRO </t>
  </si>
  <si>
    <t>08.16.089</t>
  </si>
  <si>
    <t xml:space="preserve">BR-01 BACIA P/ SANITARIO ACESSIVEL </t>
  </si>
  <si>
    <t>08.16.090</t>
  </si>
  <si>
    <t xml:space="preserve">BR-02 LAVATORIO PARA SANITARIO ACESSIVEL </t>
  </si>
  <si>
    <t>08.16.091</t>
  </si>
  <si>
    <t xml:space="preserve">BR-03 CONJUNTO LAVATORIO E BACIA ACESSIVEIS </t>
  </si>
  <si>
    <t>08.16.092</t>
  </si>
  <si>
    <t xml:space="preserve">BR-04 BARRA DE APOIO COM FIXAÇÃO LATERAL </t>
  </si>
  <si>
    <t>08.16.093</t>
  </si>
  <si>
    <t xml:space="preserve">BR-05 TROCADOR ACESSÍVEL </t>
  </si>
  <si>
    <t>08.16.094</t>
  </si>
  <si>
    <t xml:space="preserve">BR-06 CHUVEIRO ACESSIVEL </t>
  </si>
  <si>
    <t>08.16.099</t>
  </si>
  <si>
    <t xml:space="preserve">SERVICOS EM LOUCAS </t>
  </si>
  <si>
    <t>08.17.013</t>
  </si>
  <si>
    <t xml:space="preserve">MICTORIO COLETIVO DE ACO INOXIDAVEL </t>
  </si>
  <si>
    <t>08.17.030</t>
  </si>
  <si>
    <t xml:space="preserve">TAMPO PARA PIA MARMORE NACIONAL ESPESSURA DE 3 CM </t>
  </si>
  <si>
    <t>08.17.037</t>
  </si>
  <si>
    <t xml:space="preserve">CHUVEIRO ANTIVANDALISMO </t>
  </si>
  <si>
    <t>08.17.038</t>
  </si>
  <si>
    <t xml:space="preserve">CHUVEIRO SIMPLES C/ARTICULACAO, LATAO CROMADO DN 15MM (1/2") </t>
  </si>
  <si>
    <t>08.17.041</t>
  </si>
  <si>
    <t xml:space="preserve">CHUVEIRO ELETRICO COM RESISTENCIA BLINDADA </t>
  </si>
  <si>
    <t>08.17.043</t>
  </si>
  <si>
    <t xml:space="preserve">AQUECEDOR ELETRICO DE PASSAGEM COM RESISTENCIA BLINDADA </t>
  </si>
  <si>
    <t>08.17.049</t>
  </si>
  <si>
    <t xml:space="preserve">PURIFICADOR/BEBEDOURO DE AGUA REFRIGERADA </t>
  </si>
  <si>
    <t>08.17.050</t>
  </si>
  <si>
    <t xml:space="preserve">BEBEDOURO ELETRICO COM CAPACIDADE DE 40 L </t>
  </si>
  <si>
    <t>08.17.051</t>
  </si>
  <si>
    <t xml:space="preserve">BEBEDOURO ELETRICO COM CAPACIDADE DE 80 L </t>
  </si>
  <si>
    <t>08.17.055</t>
  </si>
  <si>
    <t xml:space="preserve">FILTRO PRESSAO CUNO(AQUALAR)C/ELEM FILTR CARVAO ATIVADO E CEL 180/L/H </t>
  </si>
  <si>
    <t>08.17.056</t>
  </si>
  <si>
    <t xml:space="preserve">FILTRO PRESSAO CUNO (AQUALAR)C/ELEM FILTRANTE CARVAO E CEL 360/L/H </t>
  </si>
  <si>
    <t>08.17.058</t>
  </si>
  <si>
    <t xml:space="preserve">FT-02 FILTRO PARA AGUA POTAVEL </t>
  </si>
  <si>
    <t>08.17.077</t>
  </si>
  <si>
    <t xml:space="preserve">RESTRITOR DE VAZAO 12L/MIN PARA CHUVEIRO SIMPLES </t>
  </si>
  <si>
    <t>08.17.078</t>
  </si>
  <si>
    <t xml:space="preserve">RESTRITOR DE VAZAO 6L/MIN PARA TORNEIRAS E MISTURADORES </t>
  </si>
  <si>
    <t>08.17.079</t>
  </si>
  <si>
    <t xml:space="preserve">TORNEIRA DE PAREDE ANTIVANDALISMO - 85MM </t>
  </si>
  <si>
    <t>08.17.080</t>
  </si>
  <si>
    <t xml:space="preserve">TORNEIRA DE LAVAGEM COM CANOPLA DE 1/2" </t>
  </si>
  <si>
    <t>08.17.081</t>
  </si>
  <si>
    <t xml:space="preserve">TJ-03 TORNEIRA DE JARDIM </t>
  </si>
  <si>
    <t>08.17.084</t>
  </si>
  <si>
    <t xml:space="preserve">TORNEIRA ELETRICA - ELETROD. PVC Ø 25MM AMARELO. </t>
  </si>
  <si>
    <t>08.17.085</t>
  </si>
  <si>
    <t xml:space="preserve">TORNEIRA DE FECHAMENTO AUTOMATICO DE MESA </t>
  </si>
  <si>
    <t>08.17.086</t>
  </si>
  <si>
    <t xml:space="preserve">TORNEIRA DE FECHAMENTO AUTOMATICO DE PAREDE </t>
  </si>
  <si>
    <t>08.17.087</t>
  </si>
  <si>
    <t xml:space="preserve">TORNEIRA DE PAREDE ANTIVANDALISMO -140mm </t>
  </si>
  <si>
    <t>08.17.088</t>
  </si>
  <si>
    <t xml:space="preserve">TORNEIRA DE USO RESTRITO DE 1/2 </t>
  </si>
  <si>
    <t>08.17.089</t>
  </si>
  <si>
    <t xml:space="preserve">TORNEIRA DE USO RESTRITO DE 3/4 </t>
  </si>
  <si>
    <t>08.17.099</t>
  </si>
  <si>
    <t xml:space="preserve">SERVICOS EM APARELHOS E METAIS </t>
  </si>
  <si>
    <t>08.50.001</t>
  </si>
  <si>
    <t xml:space="preserve">DEMOLIÇÃO DE TUBULACÕES EM GERAL INCLUINDO CONEXÕES, CAIXAS E RALOS </t>
  </si>
  <si>
    <t>08.50.020</t>
  </si>
  <si>
    <t xml:space="preserve">DEMOLIÇÃO DE CALHAS E RUFOS EM CHAPAS METALICAS </t>
  </si>
  <si>
    <t>08.50.021</t>
  </si>
  <si>
    <t xml:space="preserve">DEMOLIÇÃO DE CONDUTORES APARENTES </t>
  </si>
  <si>
    <t>08.50.099</t>
  </si>
  <si>
    <t>08.60.005</t>
  </si>
  <si>
    <t xml:space="preserve">RETIRADA DE REGISTROS E VÁLVULAS DE DESCARGA </t>
  </si>
  <si>
    <t>08.60.006</t>
  </si>
  <si>
    <t xml:space="preserve">RETIRADA DE VÁLVULAS DE RETENCAO </t>
  </si>
  <si>
    <t>08.60.007</t>
  </si>
  <si>
    <t xml:space="preserve">RETIRADA DE TORNEIRAS </t>
  </si>
  <si>
    <t>08.60.010</t>
  </si>
  <si>
    <t xml:space="preserve">RETIRADA DE SIFÕES </t>
  </si>
  <si>
    <t>08.60.011</t>
  </si>
  <si>
    <t xml:space="preserve">RETIRADA DE APARELHOS SANITÁRIOS INCLUINDO ACESSÓRIOS </t>
  </si>
  <si>
    <t>08.60.013</t>
  </si>
  <si>
    <t xml:space="preserve">RETIRADA DE RESERVATÓRIOS DE FIBRO CIMENTO ATE 1000 LITROS </t>
  </si>
  <si>
    <t>08.60.014</t>
  </si>
  <si>
    <t xml:space="preserve">RETIRADA DE CONJUNTO DE MOTOR-BOMBA </t>
  </si>
  <si>
    <t>08.60.015</t>
  </si>
  <si>
    <t xml:space="preserve">RETIRADA DE HIDRANTE DE PAREDE COMPLETO </t>
  </si>
  <si>
    <t>08.60.099</t>
  </si>
  <si>
    <t>08.70.005</t>
  </si>
  <si>
    <t xml:space="preserve">RECOLOCAÇÃO DE REGISTRO E VÁLVULAS DE DESCARGA </t>
  </si>
  <si>
    <t>08.70.006</t>
  </si>
  <si>
    <t xml:space="preserve">RECOLOCAÇÃO DE VÁLVULA DE RETENÇÃO </t>
  </si>
  <si>
    <t>08.70.007</t>
  </si>
  <si>
    <t xml:space="preserve">RECOLOCAÇÃO DE TORNEIRAS </t>
  </si>
  <si>
    <t>08.70.010</t>
  </si>
  <si>
    <t xml:space="preserve">RECOLOCAÇÃO DE SIFÕES </t>
  </si>
  <si>
    <t>08.70.013</t>
  </si>
  <si>
    <t xml:space="preserve">RECOLOCAÇÃO DE RESERVATÓRIO DE FIBRO-CIMENTO ATE 1000 L </t>
  </si>
  <si>
    <t>08.70.014</t>
  </si>
  <si>
    <t xml:space="preserve">RECOLOCAÇÃO DE CONJUNTO MOTOR BOMBA </t>
  </si>
  <si>
    <t>08.70.015</t>
  </si>
  <si>
    <t xml:space="preserve">RECOLOCAÇÃO DE HIDRANTE DE PAREDE COMPLETO </t>
  </si>
  <si>
    <t>08.70.016</t>
  </si>
  <si>
    <t xml:space="preserve">RECOLOCAÇÃO DE APARELHOS SANITARIOS INCLUINDO ACESSORIOS </t>
  </si>
  <si>
    <t>08.70.099</t>
  </si>
  <si>
    <t xml:space="preserve">RECOLOCACOES DE INSTALACOES HIDRAULICAS </t>
  </si>
  <si>
    <t>08.80.007</t>
  </si>
  <si>
    <t xml:space="preserve">CAVALETE DE 3/4" (TUBO E CONEXÕES DE AÇO GALVANIZADO) </t>
  </si>
  <si>
    <t>08.80.008</t>
  </si>
  <si>
    <t xml:space="preserve">CAVALETE DE 1" (TUBO E CONEXÕES DE AÇO GALVANIZADO) </t>
  </si>
  <si>
    <t>08.80.009</t>
  </si>
  <si>
    <t xml:space="preserve">CAVALETE DE 1 1/2" (TUBO E CONEXÕES DE AÇO GALVANIZADO) </t>
  </si>
  <si>
    <t>08.80.010</t>
  </si>
  <si>
    <t xml:space="preserve">CANOPLA PARA REGISTROS </t>
  </si>
  <si>
    <t>08.80.011</t>
  </si>
  <si>
    <t xml:space="preserve">CANOPLA PARA VALVULA DE DESCARGA </t>
  </si>
  <si>
    <t>08.80.012</t>
  </si>
  <si>
    <t xml:space="preserve">VOLANTE CROMADO PARA REGISTRO </t>
  </si>
  <si>
    <t>08.80.015</t>
  </si>
  <si>
    <t xml:space="preserve">BOTAO PARA VALVULA DE DESCARGA </t>
  </si>
  <si>
    <t>08.80.018</t>
  </si>
  <si>
    <t xml:space="preserve">ACABAMENTO ANTIVANDALISMO PARA VALVULA DE DESCARGA </t>
  </si>
  <si>
    <t>08.80.019</t>
  </si>
  <si>
    <t xml:space="preserve">REPARO PARA CAIXA DE DESCARGA ACOPLADA </t>
  </si>
  <si>
    <t>08.80.020</t>
  </si>
  <si>
    <t xml:space="preserve">REPARO DE VALVULA DE DESCARGA </t>
  </si>
  <si>
    <t>08.80.021</t>
  </si>
  <si>
    <t xml:space="preserve">TUBO DE DESCARGA EM PVC DN=40MM </t>
  </si>
  <si>
    <t>08.80.022</t>
  </si>
  <si>
    <t xml:space="preserve">TUBO DE LIGAÇÃO COM CANOPLA PARA VASO SANITÁRIO (METAL CROMADO) </t>
  </si>
  <si>
    <t>08.80.031</t>
  </si>
  <si>
    <t xml:space="preserve">TORNEIRA DE PRESSAO CROMADA DE 1/2" EM PAREDE </t>
  </si>
  <si>
    <t>08.80.032</t>
  </si>
  <si>
    <t xml:space="preserve">TORNEIRA PARA LAVATORIO DE LOUCA BRANCA OU BANCADA </t>
  </si>
  <si>
    <t>08.80.040</t>
  </si>
  <si>
    <t xml:space="preserve">LAUDO COM TESTE DE ESTANQUEIDADE EM INSTAL.DE REDES DE DISTRIB.DE GÁS
COMBUST.NBR 15526/07 </t>
  </si>
  <si>
    <t xml:space="preserve">ES
UN </t>
  </si>
  <si>
    <t>08.80.090</t>
  </si>
  <si>
    <t xml:space="preserve">ABRIGO PARA HIDRANTE CAIXA 0,60X0,90X0,17M COM CESTO MEIA LUA
P/MANGUEIRA </t>
  </si>
  <si>
    <t>08.80.091</t>
  </si>
  <si>
    <t xml:space="preserve">RECARGA DE EXTINTOR DE GAS CARBONICO DE 6 LITROS </t>
  </si>
  <si>
    <t>08.80.092</t>
  </si>
  <si>
    <t xml:space="preserve">RECARGA DE EXTINTOR DE ESPUMA DE 10 LITROS </t>
  </si>
  <si>
    <t>08.80.093</t>
  </si>
  <si>
    <t xml:space="preserve">RECARGA DE EXTINTOR DE PO QUIMICO DE 4 KG </t>
  </si>
  <si>
    <t>08.80.095</t>
  </si>
  <si>
    <t xml:space="preserve">EXTINTOR DE INCENDIO DE AGUA PRESSURIZADA 10L : RECARGA </t>
  </si>
  <si>
    <t>08.80.099</t>
  </si>
  <si>
    <t xml:space="preserve">OUTROS SERVICOS DE REDE DE GAS E AGUA FRIA - CONSERVACAO </t>
  </si>
  <si>
    <t>08.82.012</t>
  </si>
  <si>
    <t xml:space="preserve">RALO SIFONADO F.FUNDIDO DN 150MM C/GRELHA PVC CROMADO </t>
  </si>
  <si>
    <t>08.82.023</t>
  </si>
  <si>
    <t xml:space="preserve">GRELHA METALICA CROMADA DIAM 15 CM </t>
  </si>
  <si>
    <t>08.82.024</t>
  </si>
  <si>
    <t xml:space="preserve">GRELHA METALICA CROMADA DIAM 10 CM </t>
  </si>
  <si>
    <t>08.82.030</t>
  </si>
  <si>
    <t xml:space="preserve">GRELHA DE FERRO FUNDIDO DE 20X20 CM </t>
  </si>
  <si>
    <t>08.82.031</t>
  </si>
  <si>
    <t xml:space="preserve">GRELHA DE FERRO FUNDIDO DE 15X15 CM </t>
  </si>
  <si>
    <t>08.82.040</t>
  </si>
  <si>
    <t xml:space="preserve">SIFAO METALICO TIPO COPO DN 2X2" </t>
  </si>
  <si>
    <t>08.82.041</t>
  </si>
  <si>
    <t xml:space="preserve">SIFAO METALICO TIPO COPO DN 1 1/2 X 1 1/2" </t>
  </si>
  <si>
    <t>08.82.046</t>
  </si>
  <si>
    <t xml:space="preserve">SIFAO PVC RIGIDO TIPO COPO DN 1 1/2X1 1/2" </t>
  </si>
  <si>
    <t>08.82.050</t>
  </si>
  <si>
    <t xml:space="preserve">DESENTUPIMENTO DE RAMAIS DE ESGOTO </t>
  </si>
  <si>
    <t>08.82.055</t>
  </si>
  <si>
    <t xml:space="preserve">LIMPEZA SIMPLES EM CALHAS METALICAS </t>
  </si>
  <si>
    <t>08.82.056</t>
  </si>
  <si>
    <t xml:space="preserve">LIMPEZA SIMPLES EM LAJES/CALHAS DE CONCRETO </t>
  </si>
  <si>
    <t>08.82.060</t>
  </si>
  <si>
    <t xml:space="preserve">LIMPEZA DE CANALETAS DE ÁGUAS PLUVIAIS </t>
  </si>
  <si>
    <t>08.82.061</t>
  </si>
  <si>
    <t xml:space="preserve">SOLDA E REBITAGEM EM CALHAS DE CHAPA GALVANIZADA </t>
  </si>
  <si>
    <t>08.82.062</t>
  </si>
  <si>
    <t xml:space="preserve">SOLDA EM CHAPA GALVANIZADA </t>
  </si>
  <si>
    <t>08.82.099</t>
  </si>
  <si>
    <t xml:space="preserve">OUTROS SERVICOS DE REDES DE ESGOTO E AGUAS PLUVIAIS </t>
  </si>
  <si>
    <t>08.84.005</t>
  </si>
  <si>
    <t xml:space="preserve">TAMPA DE PLASTICO PARA BACIA SANITARIA </t>
  </si>
  <si>
    <t>08.84.012</t>
  </si>
  <si>
    <t xml:space="preserve">BOLSA PLASTICA PARA BACIA SANITARIA </t>
  </si>
  <si>
    <t>08.84.020</t>
  </si>
  <si>
    <t xml:space="preserve">SUPORTE DE FERRO FUNDIDO PARA LAVATORIO </t>
  </si>
  <si>
    <t>08.84.030</t>
  </si>
  <si>
    <t>08.84.031</t>
  </si>
  <si>
    <t>08.84.032</t>
  </si>
  <si>
    <t>08.84.033</t>
  </si>
  <si>
    <t xml:space="preserve">TORNEIRA PRES 1/2 C/ALAVANCA TIPO MESA CROMADO </t>
  </si>
  <si>
    <t>08.84.034</t>
  </si>
  <si>
    <t xml:space="preserve">TORNEIRA MEC/CER 1/4 VOLTA TIPO PARED CROMADO 1/2 </t>
  </si>
  <si>
    <t>08.84.035</t>
  </si>
  <si>
    <t xml:space="preserve">TORNEIRA MEC/CER 1/4 VOLTA TIPO MESA CROMADO 1/2 </t>
  </si>
  <si>
    <t>08.84.036</t>
  </si>
  <si>
    <t xml:space="preserve">MISTURADOR P/PIA 1/4 VOLTA TIPO PARED CROMADO 1/2" </t>
  </si>
  <si>
    <t>08.84.038</t>
  </si>
  <si>
    <t xml:space="preserve">FILTRO DE PRESSAO CUNO (AQUALAR) C/ELEM. FILTRANTE CARVAO E CEL 360/L/H </t>
  </si>
  <si>
    <t>08.84.042</t>
  </si>
  <si>
    <t xml:space="preserve">ELEMENTO FILTRANTE CUNO (AQUALAR)ELEM FILTRANTE CARVAO E CEL/180L/H </t>
  </si>
  <si>
    <t>08.84.043</t>
  </si>
  <si>
    <t xml:space="preserve">ELEMENTO FILTRANTE CUNO (AQUALAR) CARVAO E CELULOSE 360 L/H </t>
  </si>
  <si>
    <t>08.84.047</t>
  </si>
  <si>
    <t xml:space="preserve">TAMPO DE PIA EM MARMORE BRANCO NACIONAL DE 3 CM </t>
  </si>
  <si>
    <t>08.84.048</t>
  </si>
  <si>
    <t xml:space="preserve">TAMPO DE PIA EM GRANILITE </t>
  </si>
  <si>
    <t>08.84.049</t>
  </si>
  <si>
    <t xml:space="preserve">TAMPO ACO INOX (304) C/ CUBA SIMPLES - CH.22 </t>
  </si>
  <si>
    <t>08.84.050</t>
  </si>
  <si>
    <t xml:space="preserve">TAMPO ACO INOX (304) C/ CUBA DUPLA - CH.22 </t>
  </si>
  <si>
    <t>08.84.054</t>
  </si>
  <si>
    <t xml:space="preserve">CUBA SIMPLES ACO INOX(304) - CHAPA 22 560X330X140MM - SEM PERTENCES </t>
  </si>
  <si>
    <t>08.84.055</t>
  </si>
  <si>
    <t xml:space="preserve">CUBA SIMPLES ACO INOX(304) CHAP.22 - 400X340X140MM - SEM PERTENCES </t>
  </si>
  <si>
    <t>08.84.058</t>
  </si>
  <si>
    <t xml:space="preserve">CUBA DUPLA ACO INOX(304) CHAPA 22 835X340X140MM - SEM PERTENCES </t>
  </si>
  <si>
    <t>08.84.060</t>
  </si>
  <si>
    <t xml:space="preserve">TAMPO LISO EM ACO INOX (304) CHAPA 20 </t>
  </si>
  <si>
    <t>08.84.073</t>
  </si>
  <si>
    <t xml:space="preserve">VALVULA AMERICANA </t>
  </si>
  <si>
    <t>08.84.076</t>
  </si>
  <si>
    <t xml:space="preserve">VALVULA DE METAL CROMADO DE 1 1/2" </t>
  </si>
  <si>
    <t>08.84.090</t>
  </si>
  <si>
    <t xml:space="preserve">MANGUEIRA PARA HIDRANTE DIAM 1 1/2' L=15,00M </t>
  </si>
  <si>
    <t>08.84.091</t>
  </si>
  <si>
    <t xml:space="preserve">MANGUEIRA PARA HIDRANTE DIAM 1 1/2' L=30,00M </t>
  </si>
  <si>
    <t>08.84.099</t>
  </si>
  <si>
    <t xml:space="preserve">OUTROS SERVICOS DE APARELHOS E METAIS </t>
  </si>
  <si>
    <t>08.86.099</t>
  </si>
  <si>
    <t xml:space="preserve">OUTROS SERVICOS DE TRATAMENTO DE DESPEJOS SANITARIOS </t>
  </si>
  <si>
    <t>09.01.001</t>
  </si>
  <si>
    <t xml:space="preserve">TE-01 POSTO DE TRANSORMAÇÃO DE ENERGIA EM POSTE - EDP- BANDEIRANTE
112,5 KVA - 15KV. 220/127 V </t>
  </si>
  <si>
    <t>09.01.002</t>
  </si>
  <si>
    <t xml:space="preserve">TE-02 POSTO DE TRANSORMAÇÃO DE ENERGIA EM POSTE EDP - BANDEIRANTE 150
KVA - 15KV. 220/127 V </t>
  </si>
  <si>
    <t>09.01.003</t>
  </si>
  <si>
    <t xml:space="preserve">TE-03 POSTO DE TRANSORMAÇÃO DE ENERGIA EM POSTE EDP - BANDEIRANTE 225
KVA - 15KV. 220/127 V </t>
  </si>
  <si>
    <t>09.01.004</t>
  </si>
  <si>
    <t xml:space="preserve">TE-04 POSTO DE TRANSORMAÇÃO DE ENERGIA EM POSTE EDP - BANDEIRANTE 300
KVA - 15KV. 220/127 V </t>
  </si>
  <si>
    <t>09.01.005</t>
  </si>
  <si>
    <t xml:space="preserve">TE-05 POSTO DE TRANSORMAÇÃO DE ENERGIA EM POSTE - CPFL 112,5 KVA - 15KV.
220/127 V </t>
  </si>
  <si>
    <t>09.01.006</t>
  </si>
  <si>
    <t xml:space="preserve">TE-06 POSTO DE TRANSORMAÇÃO DE ENERGIA EM POSTE - CPFL 150 KVA - 15KV.
220/127 V </t>
  </si>
  <si>
    <t>09.01.007</t>
  </si>
  <si>
    <t xml:space="preserve">TE-07 POSTO DE TRANSORMAÇÃO DE ENERGIA EM POSTE - CPFL 225 KVA - 15KV.
220/127 V </t>
  </si>
  <si>
    <t>09.01.008</t>
  </si>
  <si>
    <t xml:space="preserve">TE-08 POSTO DE TRANSORMAÇÃO DE ENERGIA EM POSTE - CPFL 300 KVA - 15KV.
220/127 V </t>
  </si>
  <si>
    <t>09.01.009</t>
  </si>
  <si>
    <t xml:space="preserve">TE-09 POSTO DE TRANSORMAÇÃO DE ENERGIA EM POSTE - ELEKTRO 112,5 KVA -
15KV. 220/127 V </t>
  </si>
  <si>
    <t>09.01.010</t>
  </si>
  <si>
    <t xml:space="preserve">TE-10 POSTO DE TRANSORMAÇÃO DE ENERGIA EM POSTE - ELEKTRO 150 KVA -
15KV. 220/127 V </t>
  </si>
  <si>
    <t>09.01.011</t>
  </si>
  <si>
    <t xml:space="preserve">TE-11 POSTO DE TRANSORMAÇÃO DE ENERGIA EM POSTE - ELEKTRO 225 KVA -
15KV. 220/127 V </t>
  </si>
  <si>
    <t>09.01.012</t>
  </si>
  <si>
    <t xml:space="preserve">TE-12 POSTO DE TRANSORMAÇÃO DE ENERGIA EM POSTE - ELEKTRO 300 KVA -
15KV. 220/127 V </t>
  </si>
  <si>
    <t>09.01.099</t>
  </si>
  <si>
    <t xml:space="preserve">SERVICOS DE LIGACOES EM TENSAO PRIMARIA </t>
  </si>
  <si>
    <t>09.02.011</t>
  </si>
  <si>
    <t xml:space="preserve">AT-01 ENTRADA AEREA PARA TELEFONE </t>
  </si>
  <si>
    <t>09.02.020</t>
  </si>
  <si>
    <t xml:space="preserve">AE-23 ABRIGO E ENTRADA DE ENERGIA PADRÃO MULTI 200 CPFL CATEGORIA C-4 </t>
  </si>
  <si>
    <t>09.02.021</t>
  </si>
  <si>
    <t xml:space="preserve">AE-24 ABRIGO E ENTRADA DE ENERGIA PADRÃO MULTI 200 CPFL CATEGORIA C-5 </t>
  </si>
  <si>
    <t>09.02.022</t>
  </si>
  <si>
    <t xml:space="preserve">AE-25 ABRIGO E ENTRADA DE ENERGIA PADRÃO MULTI 200 CPFL CATEGORIA C-6 </t>
  </si>
  <si>
    <t>09.02.042</t>
  </si>
  <si>
    <t xml:space="preserve">DPS - DISPOSITIVO PROTECAO CONTRA SURTOS (TELEFONIA) </t>
  </si>
  <si>
    <t>09.02.043</t>
  </si>
  <si>
    <t xml:space="preserve">DPS - DISPOSITIVO PROTECAO CONTRA SURTOS (ENERGIA) </t>
  </si>
  <si>
    <t>09.02.047</t>
  </si>
  <si>
    <t xml:space="preserve">DISJUNTOR TRIPOLAR TERMOMAGNETICO 3X300A </t>
  </si>
  <si>
    <t>09.02.048</t>
  </si>
  <si>
    <t xml:space="preserve">CONJ 3 CABOS P/ ENTRADA ENERGIA SECCAO 240MM2 C/ ELETRODUTOS </t>
  </si>
  <si>
    <t>09.02.049</t>
  </si>
  <si>
    <t xml:space="preserve">CONJ 4 CABOS P/ ENTRADA ENERGIA SECCAO 240MM2 C/ ELETRODUTOS </t>
  </si>
  <si>
    <t>09.02.052</t>
  </si>
  <si>
    <t xml:space="preserve">AE-24 ABRIGO E ENTRADA DE ENERGIA (CAIXA M, T e E) COM LEITURA VOLTADA PARA CALÇADA AES ELETROPAULO </t>
  </si>
  <si>
    <t>09.02.053</t>
  </si>
  <si>
    <t xml:space="preserve">AE-23 ABRIGO E ENTRADA DE ENERGIA (CAIXA M, T e IV) COM LEITURA VOLTADA PARA CALÇADA - CPFL, EDP BANDEIRANTE E ELEKTRO </t>
  </si>
  <si>
    <t>09.02.059</t>
  </si>
  <si>
    <t xml:space="preserve">AE-19 ABRIGO E ENTRADA DE ENERGIA (CAIXA II, IV OU E): AES ELETROP/BANDEIRANTE/CPFL/ELEKTRO </t>
  </si>
  <si>
    <t>09.02.060</t>
  </si>
  <si>
    <t xml:space="preserve">AE-20 ABRIGO E ENTRADA DE ENERGIA (CAIXAS III OU V):BANDEIRANTE/CPFL/ELEKTRO </t>
  </si>
  <si>
    <t>09.02.061</t>
  </si>
  <si>
    <t xml:space="preserve">AE-21 ABRIGO E ENTRADA DE ENERGIA (CAIXA M OU H): AES ELETROP/BANDEIRANTE/ELEKTRO/CPFL </t>
  </si>
  <si>
    <t>09.02.062</t>
  </si>
  <si>
    <t xml:space="preserve">CONJ 3 CABOS P/ ENTRADA ENERGIA SECCAO 10MM2 C/ ELETRODUTOS </t>
  </si>
  <si>
    <t>09.02.063</t>
  </si>
  <si>
    <t xml:space="preserve">CONJ 3 CABOS P/ ENTRADA ENERGIA SECCAO 16MM2 C/ ELETRODUTOS </t>
  </si>
  <si>
    <t>09.02.064</t>
  </si>
  <si>
    <t xml:space="preserve">CONJ 3 CABOS P/ ENTRADA ENERGIA SECCAO 25MM2 C/ ELETRODUTOS </t>
  </si>
  <si>
    <t>09.02.065</t>
  </si>
  <si>
    <t xml:space="preserve">CONJ 3 CABOS P/ ENTRADA ENERGIA SECCAO 35MM2 C/ ELETRODUTOS </t>
  </si>
  <si>
    <t>09.02.066</t>
  </si>
  <si>
    <t xml:space="preserve">CONJ 3 CABOS P/ ENTRADA ENERGIA SECCAO 50MM2 C/ ELETRODUTOS </t>
  </si>
  <si>
    <t>09.02.067</t>
  </si>
  <si>
    <t xml:space="preserve">CONJ 3 CABOS P/ ENTRADA ENERGIA SECCAO 70MM2 C/ ELETRODUTOS </t>
  </si>
  <si>
    <t>09.02.068</t>
  </si>
  <si>
    <t xml:space="preserve">CONJ 3 CABOS P/ ENTRADA ENERGIA SECCAO 95MM2 C/ ELETRODUTOS </t>
  </si>
  <si>
    <t>09.02.069</t>
  </si>
  <si>
    <t xml:space="preserve">CONJ 3 CABOS P/ ENTRADA ENERGIA SECCAO 120MM2 C/ ELETRODUTOS </t>
  </si>
  <si>
    <t>09.02.070</t>
  </si>
  <si>
    <t xml:space="preserve">CONJ 3 CABOS P/ ENTRADA ENERGIA SECCAO 150MM2 C/ ELETRODUTOS </t>
  </si>
  <si>
    <t>09.02.071</t>
  </si>
  <si>
    <t xml:space="preserve">CONJ 3 CABOS P/ ENTRADA ENERGIA SECCAO 185MM2 C/ ELETRODUTOS </t>
  </si>
  <si>
    <t>09.02.072</t>
  </si>
  <si>
    <t xml:space="preserve">CONJ 4 CABOS P/ ENTRADA ENERGIA SECCAO 10MM2 C/ ELETRUDUTOS </t>
  </si>
  <si>
    <t>09.02.073</t>
  </si>
  <si>
    <t xml:space="preserve">CONJ 4 CABOS P/ ENTRADA ENERGIA SECCAO 16MM2 C/ ELETRODUTOS </t>
  </si>
  <si>
    <t>09.02.074</t>
  </si>
  <si>
    <t xml:space="preserve">CONJ 4 CABOS P/ ENTRADA ENERGIA SECCAO 25MM2 C/ ELETRODUTOS </t>
  </si>
  <si>
    <t>09.02.075</t>
  </si>
  <si>
    <t xml:space="preserve">CONJ 4 CABOS P/ ENTRADA ENERGIA SECCAO 35MM2 C/ ELETRODUTOS </t>
  </si>
  <si>
    <t>09.02.076</t>
  </si>
  <si>
    <t xml:space="preserve">CONJ 4 CABOS P/ ENTRADA ENERGIA SECCAO 50MM2 C/ ELETRODUTOS </t>
  </si>
  <si>
    <t>09.02.077</t>
  </si>
  <si>
    <t xml:space="preserve">CONJ 4 CABOS P/ ENTRADA ENERGIA SECCAO 70MM2 C/ ELETRODUTOS </t>
  </si>
  <si>
    <t>09.02.078</t>
  </si>
  <si>
    <t xml:space="preserve">CONJ 4 CABOS P/ ENTRADA ENERGIA SECCAO 95MM2 C/ ELETRODUTOS </t>
  </si>
  <si>
    <t>09.02.079</t>
  </si>
  <si>
    <t xml:space="preserve">CONJ 4 CABOS P/ ENTRADA ENERGIA SECCAO 120MM2 C/ ELETRODUTOS </t>
  </si>
  <si>
    <t>09.02.080</t>
  </si>
  <si>
    <t xml:space="preserve">CONJ 4 CABOS P/ ENTRADA ENERGIA SECCAO 150MM2 C/ ELETRODUTOS </t>
  </si>
  <si>
    <t>09.02.081</t>
  </si>
  <si>
    <t xml:space="preserve">CONJ 4 CABOS P/ ENTRADA ENERGIA SECCAO 185MM2 C/ ELETRODUTOS </t>
  </si>
  <si>
    <t>09.02.083</t>
  </si>
  <si>
    <t xml:space="preserve">CHAVE SECCIONADORA NH C/ CARGA 3X125A TAM 00 C/ FUSIVEIS </t>
  </si>
  <si>
    <t>09.02.084</t>
  </si>
  <si>
    <t xml:space="preserve">CHAVE SECCIONADORA NH C/ CARGA 3X250A TAM 01 C/ FUSIVEIS </t>
  </si>
  <si>
    <t>09.02.085</t>
  </si>
  <si>
    <t xml:space="preserve">CHAVE SECCIONADORA NH C/ CARGA 3X400A TAM 02 C/ FUSIVEIS </t>
  </si>
  <si>
    <t>09.02.086</t>
  </si>
  <si>
    <t xml:space="preserve">DISJUNTOR BIPOLAR TERMOMAGNETICO 2X10A A 2X50A </t>
  </si>
  <si>
    <t>09.02.087</t>
  </si>
  <si>
    <t xml:space="preserve">DISJUNTOR BIPOLAR TERMOMAGNETICO 2X60A A 2X100A </t>
  </si>
  <si>
    <t>09.02.088</t>
  </si>
  <si>
    <t xml:space="preserve">DISJUNTOR TRIPOLAR TERMOMAGNETICO 3X10A A 3X50A </t>
  </si>
  <si>
    <t>09.02.089</t>
  </si>
  <si>
    <t xml:space="preserve">DISJUNTOR TRIPOLAR TERMOMAGNETICO 3X60A A 3X100A </t>
  </si>
  <si>
    <t>09.02.091</t>
  </si>
  <si>
    <t xml:space="preserve">DISJUNTOR TRIPOLAR TERMOMAGNETICO 3X125A A 3X225A </t>
  </si>
  <si>
    <t>09.02.096</t>
  </si>
  <si>
    <t xml:space="preserve">CHAVE SECCIONADORA NH COM CARGA 3X125A SECA </t>
  </si>
  <si>
    <t>09.02.097</t>
  </si>
  <si>
    <t xml:space="preserve">CHAVE SECCIONADORA NH COM CARGA 3X250A SECA </t>
  </si>
  <si>
    <t>09.02.098</t>
  </si>
  <si>
    <t xml:space="preserve">CHAVE SECCIONADORA NH COM CARGA 3X400A SECA </t>
  </si>
  <si>
    <t>09.02.099</t>
  </si>
  <si>
    <t xml:space="preserve">SERVICOS DE ENTRADA DE BAIXA TENSAO </t>
  </si>
  <si>
    <t>09.02.101</t>
  </si>
  <si>
    <t xml:space="preserve">CONJ. ENTRADA P/INTRAGOV (FIBRA ÓTICA) EM ENTRADA DE ENERGIA </t>
  </si>
  <si>
    <t>09.02.102</t>
  </si>
  <si>
    <t xml:space="preserve">CONJUNTO PARA ENTRADA DE TELEFONE NA ENTRADA DE ENERGIA </t>
  </si>
  <si>
    <t>09.02.103</t>
  </si>
  <si>
    <t xml:space="preserve">CONJUNTO PARA ENTRADA DE TEVE A CABO NA ENTRADA DE ENERGIA </t>
  </si>
  <si>
    <t>09.02.105</t>
  </si>
  <si>
    <t xml:space="preserve">DISJUNTOR BIPOLAR TERMOMAGNETICO 2X225A </t>
  </si>
  <si>
    <t>09.02.108</t>
  </si>
  <si>
    <t xml:space="preserve">DISJUNTOR BIPOLAR TERMOMAGNETICO 2X350A </t>
  </si>
  <si>
    <t>09.02.110</t>
  </si>
  <si>
    <t xml:space="preserve">DISJUNTOR TRIPOLAR TERMOMAGNETICO 3X400A </t>
  </si>
  <si>
    <t>09.03.004</t>
  </si>
  <si>
    <t xml:space="preserve">CABO DE 16 MM2 - 750 V DE ISOLACAO </t>
  </si>
  <si>
    <t>09.03.005</t>
  </si>
  <si>
    <t xml:space="preserve">CABO DE 25 MM2 - 750 V DE ISOLACAO </t>
  </si>
  <si>
    <t>09.03.006</t>
  </si>
  <si>
    <t xml:space="preserve">CABO DE 35 MM2 - 750 V DE ISOLACAO </t>
  </si>
  <si>
    <t>09.03.007</t>
  </si>
  <si>
    <t xml:space="preserve">CABO DE 50 MM2 - 750 V DE ISOLACAO </t>
  </si>
  <si>
    <t>09.03.008</t>
  </si>
  <si>
    <t xml:space="preserve">CABO DE 70 MM2 - 750 V DE ISOLACAO </t>
  </si>
  <si>
    <t>09.03.009</t>
  </si>
  <si>
    <t xml:space="preserve">CABO DE 95 MM2 - 750 V DE ISOLACAO </t>
  </si>
  <si>
    <t>09.03.010</t>
  </si>
  <si>
    <t xml:space="preserve">CABO DE 120 MM2 - 750 V DE ISOLACAO </t>
  </si>
  <si>
    <t>09.03.011</t>
  </si>
  <si>
    <t xml:space="preserve">CABO DE 150 MM2 - 750 V DE ISOLACAO </t>
  </si>
  <si>
    <t>09.03.012</t>
  </si>
  <si>
    <t xml:space="preserve">CABO DE 185 MM2 - 750 V DE ISOLACAO </t>
  </si>
  <si>
    <t>09.03.013</t>
  </si>
  <si>
    <t xml:space="preserve">CABO DE 240 MM2 - 750 V DE ISOLACAO </t>
  </si>
  <si>
    <t>09.03.014</t>
  </si>
  <si>
    <t xml:space="preserve">CABO DE 300 MM2 - 750 V DE ISOLACAO </t>
  </si>
  <si>
    <t>09.03.015</t>
  </si>
  <si>
    <t xml:space="preserve">CABO DE 10 MM2 - 750V DE ISOLAÇÃO </t>
  </si>
  <si>
    <t>09.03.017</t>
  </si>
  <si>
    <t xml:space="preserve">CABO DE 4 MM2 - 1000V DE ISOLAÇÃO </t>
  </si>
  <si>
    <t>09.03.018</t>
  </si>
  <si>
    <t xml:space="preserve">CABO DE 6 MM2 - 1000V DE ISOLAÇÃO </t>
  </si>
  <si>
    <t>09.03.019</t>
  </si>
  <si>
    <t xml:space="preserve">CABO DE 10 MM2 - 1000V DE ISOLAÇÃO </t>
  </si>
  <si>
    <t>09.03.020</t>
  </si>
  <si>
    <t xml:space="preserve">CABO DE 16 MM2 - 1000V DE ISOLAÇÃO </t>
  </si>
  <si>
    <t>09.03.021</t>
  </si>
  <si>
    <t xml:space="preserve">CABO DE 25 MM2 - 1000V DE ISOLAÇÃO </t>
  </si>
  <si>
    <t>09.03.022</t>
  </si>
  <si>
    <t xml:space="preserve">CABO DE 35 MM2 - 1000V DE ISOLAÇÃO </t>
  </si>
  <si>
    <t>09.03.023</t>
  </si>
  <si>
    <t xml:space="preserve">CABO DE 50 MM2 - 1000V DE ISOLAÇÃO </t>
  </si>
  <si>
    <t>09.03.024</t>
  </si>
  <si>
    <t xml:space="preserve">CABO DE 70 MM2 - 1000V DE ISOLAÇÃO </t>
  </si>
  <si>
    <t>09.03.025</t>
  </si>
  <si>
    <t xml:space="preserve">CABO DE 95 MM2 - 1000V DE ISOLAÇÃO </t>
  </si>
  <si>
    <t>09.03.026</t>
  </si>
  <si>
    <t xml:space="preserve">CABO DE 120 MM2 - 1000V DE ISOLAÇÃO </t>
  </si>
  <si>
    <t>09.03.027</t>
  </si>
  <si>
    <t xml:space="preserve">CABO DE 150 MM2 - 1000V DE ISOLAÇÃO </t>
  </si>
  <si>
    <t>09.03.028</t>
  </si>
  <si>
    <t xml:space="preserve">CABO DE 185 MM2 - 1000V DE ISOLAÇÃO </t>
  </si>
  <si>
    <t>09.03.029</t>
  </si>
  <si>
    <t xml:space="preserve">CABO DE 240 MM2 - 1000V DE ISOLAÇÃO </t>
  </si>
  <si>
    <t>09.03.030</t>
  </si>
  <si>
    <t xml:space="preserve">CABO DE 300 MM2 - 1000V DE ISOLAÇÃO </t>
  </si>
  <si>
    <t>09.03.046</t>
  </si>
  <si>
    <t xml:space="preserve">ELETRODUTO DE PVC RIGIDO ROSCAVEL DE 25MM - INCL CONEXOES </t>
  </si>
  <si>
    <t>09.03.047</t>
  </si>
  <si>
    <t xml:space="preserve">ELETRODUTO DE PVC RIGIDO ROSCAVEL DE 32MM - INCL CONEXOES </t>
  </si>
  <si>
    <t>09.03.048</t>
  </si>
  <si>
    <t xml:space="preserve">ELETRODUTO DE PVC RIGIDO ROSCAVEL DE 40MM - INCL CONEXOES </t>
  </si>
  <si>
    <t>09.03.049</t>
  </si>
  <si>
    <t xml:space="preserve">ELETRODUTO DE PVC RIGIDO ROSCAVEL DE 50MM - INCL CONEXOES </t>
  </si>
  <si>
    <t>09.03.050</t>
  </si>
  <si>
    <t xml:space="preserve">ELETRODUTO DE PVC RIGIDO ROSCAVEL DE 60MM - INCL CONEXOES </t>
  </si>
  <si>
    <t>09.03.051</t>
  </si>
  <si>
    <t xml:space="preserve">ELETRODUTO DE PVC RIGIDO ROSCAVEL DE 75MM - INCL CONEXOES </t>
  </si>
  <si>
    <t>09.03.052</t>
  </si>
  <si>
    <t xml:space="preserve">ELETRODUTO DE PVC RIGIDO ROSCAVEL DE 85MM - INCL CONEXOES </t>
  </si>
  <si>
    <t>09.03.053</t>
  </si>
  <si>
    <t xml:space="preserve">ELETRODUTO DE PVC RIGIDO ROSCAVEL DE 110MM -INCL CONEXOES </t>
  </si>
  <si>
    <t>09.03.058</t>
  </si>
  <si>
    <t xml:space="preserve">ELETRODUTO EM POLIETILENO DE 25MM-INCLUSIVE CONEXOES </t>
  </si>
  <si>
    <t>09.03.059</t>
  </si>
  <si>
    <t xml:space="preserve">ELETRODUTO EM POLIETILENO DE 32MM-INCLUSIVE CONEXOES </t>
  </si>
  <si>
    <t>09.03.090</t>
  </si>
  <si>
    <t>09.03.099</t>
  </si>
  <si>
    <t xml:space="preserve">SERVICOS DE INTERLIGACAO AO QUADRO GERAL </t>
  </si>
  <si>
    <t>09.04.006</t>
  </si>
  <si>
    <t xml:space="preserve">CAIXA EM CHAPA DE AÇO 16 COM PORTA E FECHO </t>
  </si>
  <si>
    <t>09.04.007</t>
  </si>
  <si>
    <t xml:space="preserve">QUADRO GERAL : CHAVE SECCIONADORA NH C/ FUSIVEL 3X125A </t>
  </si>
  <si>
    <t>09.04.008</t>
  </si>
  <si>
    <t xml:space="preserve">QUADRO GERAL : CHAVE SECCIONADORA NH C/ FUSIVEL 3X250A </t>
  </si>
  <si>
    <t>09.04.009</t>
  </si>
  <si>
    <t xml:space="preserve">QUADRO GERAL : CHAVE SECCIONADORA NH C/ FUSIVEL 3X400A </t>
  </si>
  <si>
    <t>09.04.016</t>
  </si>
  <si>
    <t xml:space="preserve">CHAVE SECCIONADORA NH C/FUSIVEL 3X630A </t>
  </si>
  <si>
    <t>09.04.019</t>
  </si>
  <si>
    <t xml:space="preserve">QUADRO GERAL - DISJUNTOR TERMOMAGNETICO 3X10A A 3X50A </t>
  </si>
  <si>
    <t>09.04.020</t>
  </si>
  <si>
    <t xml:space="preserve">QUADRO GERAL - DISJUNTOR TERMOMAGNETICO 3X60A A 3X100A </t>
  </si>
  <si>
    <t>09.04.021</t>
  </si>
  <si>
    <t xml:space="preserve">QUADRO GERAL - DISJUNTOR TERMO MAGNETICO 3X200A </t>
  </si>
  <si>
    <t>09.04.022</t>
  </si>
  <si>
    <t xml:space="preserve">QUADRO GERAL - DISJUNTOR TERMO MAGNETICO 3X400A </t>
  </si>
  <si>
    <t>09.04.023</t>
  </si>
  <si>
    <t xml:space="preserve">QUADRO GERAL - DISJUNTOR TERMO MAGNETICO 3X600A </t>
  </si>
  <si>
    <t>09.04.024</t>
  </si>
  <si>
    <t xml:space="preserve">QUADRO GERAL - DISJUNTOR TERMO MAGNETICO 3X800A </t>
  </si>
  <si>
    <t>09.04.025</t>
  </si>
  <si>
    <t xml:space="preserve">QUADRO GERAL - DISJUNTOR TERMO MAGNETICO 3X125A A 3X225A </t>
  </si>
  <si>
    <t>09.04.028</t>
  </si>
  <si>
    <t xml:space="preserve">QUADRO GERAL-DISJUNTOR TERMOMAGNETICO 3X300A </t>
  </si>
  <si>
    <t>09.04.036</t>
  </si>
  <si>
    <t xml:space="preserve">INTERRUPTOR AUTOM. DIFERENCIAL (DISPOSITIVO DR) 40A/30MA </t>
  </si>
  <si>
    <t>09.04.037</t>
  </si>
  <si>
    <t xml:space="preserve">INTERRUPTOR AUTOM. DIFERENCIAL (DISPOSITIVO DR) 63A/30MA </t>
  </si>
  <si>
    <t>09.04.038</t>
  </si>
  <si>
    <t xml:space="preserve">INTERRUPTOR AUTOM. DIFERENCIAL (DISPOSITIVO DR) 40A/300 mA </t>
  </si>
  <si>
    <t>09.04.039</t>
  </si>
  <si>
    <t xml:space="preserve">INTERRUPTOR AUTOM. DIFERENCIAL (DISPOSITIVO DR) 63A/300 mA </t>
  </si>
  <si>
    <t>09.04.040</t>
  </si>
  <si>
    <t xml:space="preserve">QUADRO GERAL-BARRAMENTO DE 30 A </t>
  </si>
  <si>
    <t>09.04.041</t>
  </si>
  <si>
    <t xml:space="preserve">QUADRO GERAL-BARRAMENTO DE 60 A </t>
  </si>
  <si>
    <t>09.04.042</t>
  </si>
  <si>
    <t xml:space="preserve">QUADRO GERAL-BARRAMENTO DE 100 A </t>
  </si>
  <si>
    <t>09.04.043</t>
  </si>
  <si>
    <t xml:space="preserve">QUADRO GERAL-BARRAMENTO DE 150 A </t>
  </si>
  <si>
    <t>09.04.044</t>
  </si>
  <si>
    <t xml:space="preserve">QUADRO GERAL-BARRAMENTO DE 200 A </t>
  </si>
  <si>
    <t>09.04.045</t>
  </si>
  <si>
    <t xml:space="preserve">QUADRO GERAL-BARRAMENTO DE 400 A </t>
  </si>
  <si>
    <t>09.04.046</t>
  </si>
  <si>
    <t xml:space="preserve">QUADRO GERAL-BARRAMENTO DE 800 A </t>
  </si>
  <si>
    <t>09.04.047</t>
  </si>
  <si>
    <t xml:space="preserve">QUADRO GERAL-BARRAMENTO DE 1000 A </t>
  </si>
  <si>
    <t>09.04.049</t>
  </si>
  <si>
    <t xml:space="preserve">QUADRO GERAL - BARRAMENTO DE 600A </t>
  </si>
  <si>
    <t>09.04.050</t>
  </si>
  <si>
    <t xml:space="preserve">PLACA DE ACRILICO TRANSPARENTE ESP=5MM PROTECAO A CONTATO ACIDENTAL </t>
  </si>
  <si>
    <t>09.04.072</t>
  </si>
  <si>
    <t xml:space="preserve">QUADRO GERAL - ELETRODUTO DE PVC RIGIDO ROSCAVEL DE 32 MM INCL CONEX </t>
  </si>
  <si>
    <t>09.04.075</t>
  </si>
  <si>
    <t xml:space="preserve">QUADRO GERAL - CABO DE COBRE NU DE 6 MM2 </t>
  </si>
  <si>
    <t>09.04.076</t>
  </si>
  <si>
    <t xml:space="preserve">QUADRO GERAL - CABO DE COBRE NU DE 10 MM2 </t>
  </si>
  <si>
    <t>09.04.077</t>
  </si>
  <si>
    <t xml:space="preserve">QUADRO GERAL - CABO DE COBRE NU DE 16 MM2 </t>
  </si>
  <si>
    <t>09.04.078</t>
  </si>
  <si>
    <t xml:space="preserve">QUADRO GERAL - CABO DE COBRE NU DE 25 MM2 </t>
  </si>
  <si>
    <t>09.04.079</t>
  </si>
  <si>
    <t xml:space="preserve">QUADRO GERAL - CABO DE COBRE NU DE 35 MM2 </t>
  </si>
  <si>
    <t>09.04.080</t>
  </si>
  <si>
    <t xml:space="preserve">QUADRO GERAL - CABO DE COBRE NU DE 50 MM2 </t>
  </si>
  <si>
    <t>09.04.081</t>
  </si>
  <si>
    <t xml:space="preserve">QUADRO GERAL - CABO DE COBRE NU DE 70 MM2 </t>
  </si>
  <si>
    <t>09.04.082</t>
  </si>
  <si>
    <t xml:space="preserve">QUADRO GERAL - CABO DE COBRE NU DE 95 MM2 </t>
  </si>
  <si>
    <t>09.04.083</t>
  </si>
  <si>
    <t xml:space="preserve">QUADRO GERAL - CABO DE COBRE NU DE 120 MM2 </t>
  </si>
  <si>
    <t>09.04.085</t>
  </si>
  <si>
    <t xml:space="preserve">TERRA COMPLETO 1 HASTE Ø 19MM COM CAIXA DE INSPEÇÃO </t>
  </si>
  <si>
    <t>09.04.089</t>
  </si>
  <si>
    <t xml:space="preserve">DISJUNTOR UNIPOLAR TERMOMAGNETICO 1X35A A 1X50A </t>
  </si>
  <si>
    <t>09.04.090</t>
  </si>
  <si>
    <t xml:space="preserve">DISJUNTOR UNIPOLAR TERMOMAGNETICO 1X10A 1X30A </t>
  </si>
  <si>
    <t>09.04.091</t>
  </si>
  <si>
    <t>09.04.092</t>
  </si>
  <si>
    <t>09.04.094</t>
  </si>
  <si>
    <t xml:space="preserve">DISJUNTOR BIPOLAR TERMOMAG. 2X125A A 2X225A </t>
  </si>
  <si>
    <t>09.04.095</t>
  </si>
  <si>
    <t xml:space="preserve">DISJUNTOR UNIPOLAR TERMOMAGNETICO 1X50A A 1X70A </t>
  </si>
  <si>
    <t>09.04.096</t>
  </si>
  <si>
    <t xml:space="preserve">DISJUNTOR UNIPOLAR TERMOMAGNETICO 1X90A A 1X100A </t>
  </si>
  <si>
    <t>09.04.099</t>
  </si>
  <si>
    <t xml:space="preserve">SERVICOS DE QUADRO GERAL </t>
  </si>
  <si>
    <t>09.05.002</t>
  </si>
  <si>
    <t xml:space="preserve">ELETROD ACO GALV QUENTE (NBR 5624) 20 MM (3/4") - INCL CONEXOES </t>
  </si>
  <si>
    <t>09.05.003</t>
  </si>
  <si>
    <t xml:space="preserve">ELETROD ACO GALV QUENTE (NBR 5624) 25 MM (1") - INCL CONEXOES </t>
  </si>
  <si>
    <t>09.05.004</t>
  </si>
  <si>
    <t xml:space="preserve">ELETROD ACO GALV QUENTE (NBR 5624) 32 MM (1 1/4") - INCL CONEXOES </t>
  </si>
  <si>
    <t>09.05.005</t>
  </si>
  <si>
    <t xml:space="preserve">ELETROD ACO GALV QUENTE (NBR 5624) 40 MM (1 1/2") - INCL CONEXOES </t>
  </si>
  <si>
    <t>09.05.006</t>
  </si>
  <si>
    <t xml:space="preserve">ELETROD ACO GALV QUENTE (NBR 5624) 50 MM (2") - INCL CONEXOES </t>
  </si>
  <si>
    <t>09.05.007</t>
  </si>
  <si>
    <t xml:space="preserve">ELETROD ACO GALV. QUENTE (NBR5624) 65MM(2X1/2") INCL CONEXOES </t>
  </si>
  <si>
    <t>09.05.008</t>
  </si>
  <si>
    <t xml:space="preserve">ELETROD ACO GALV QUENTE (NBR5624) 80MM(3") INCL CONEXOES </t>
  </si>
  <si>
    <t>09.05.013</t>
  </si>
  <si>
    <t>09.05.014</t>
  </si>
  <si>
    <t>09.05.015</t>
  </si>
  <si>
    <t>09.05.016</t>
  </si>
  <si>
    <t>09.05.017</t>
  </si>
  <si>
    <t>09.05.018</t>
  </si>
  <si>
    <t>09.05.019</t>
  </si>
  <si>
    <t>09.05.020</t>
  </si>
  <si>
    <t>09.05.036</t>
  </si>
  <si>
    <t>09.05.037</t>
  </si>
  <si>
    <t>09.05.040</t>
  </si>
  <si>
    <t>09.05.042</t>
  </si>
  <si>
    <t xml:space="preserve">QUADRO DISTRIBUICAO, DISJ. GERAL 30A P/ 4 A 8 DISJS. </t>
  </si>
  <si>
    <t>09.05.045</t>
  </si>
  <si>
    <t xml:space="preserve">QUADRO DISTRIBUICAO, DISJ. GERAL 50A P/ 10 A 12 DISJS. </t>
  </si>
  <si>
    <t>09.05.047</t>
  </si>
  <si>
    <t xml:space="preserve">QUADRO DISTRIBUICAO, DISJ. GERAL 60A P/ 14 A 20 DISJS. </t>
  </si>
  <si>
    <t>09.05.051</t>
  </si>
  <si>
    <t xml:space="preserve">QUADRO DISTRIBUICAO, DISJ. GERAL 80A P/ 22 A 26 DISJS. </t>
  </si>
  <si>
    <t>09.05.054</t>
  </si>
  <si>
    <t xml:space="preserve">QUADRO DISTRIBUICAO, DISJ. GERAL 100A P/ 28 A 42 DISJS. </t>
  </si>
  <si>
    <t>09.05.062</t>
  </si>
  <si>
    <t xml:space="preserve">BARRAMENTO DE 30A P/QUADROS DE DISTRIBUIÇÃO </t>
  </si>
  <si>
    <t>09.05.063</t>
  </si>
  <si>
    <t xml:space="preserve">BARRAMENTO DE 60A P/QUADROS DE DISTRIBUIÇÃO </t>
  </si>
  <si>
    <t>09.05.064</t>
  </si>
  <si>
    <t xml:space="preserve">BARRAMENTO DE 100A P/QUADROS DE DISTRIBUIÇÃO </t>
  </si>
  <si>
    <t>09.05.069</t>
  </si>
  <si>
    <t xml:space="preserve">INTERRUPTOR TIPO AUTOMÁTICO DE BÓIA </t>
  </si>
  <si>
    <t>09.05.070</t>
  </si>
  <si>
    <t>09.05.071</t>
  </si>
  <si>
    <t>09.05.073</t>
  </si>
  <si>
    <t xml:space="preserve">DISJUNTOR UNIPOLAR TERMOMAGNETICO 1X10A A 1X30A </t>
  </si>
  <si>
    <t>09.05.074</t>
  </si>
  <si>
    <t>09.05.075</t>
  </si>
  <si>
    <t>09.05.076</t>
  </si>
  <si>
    <t xml:space="preserve">QUADRO COMANDO PARA CONJUNTO MOTOR BOMBA TRIFASICO DE 3/4 A 1 HP </t>
  </si>
  <si>
    <t>09.05.077</t>
  </si>
  <si>
    <t xml:space="preserve">QUADRO COMANDO PARA CONJUNTO MOTOR BOMBA TRIFASICO DE 1 1/2 A 2 HP </t>
  </si>
  <si>
    <t>09.05.078</t>
  </si>
  <si>
    <t xml:space="preserve">QUADRO COMANDO PARA CONJUNTO MOTOR BOMBA TRIFASICO DE 2 A 3 HP </t>
  </si>
  <si>
    <t>09.05.079</t>
  </si>
  <si>
    <t xml:space="preserve">QUADRO COMANDO PARA CONJUNTO MOTOR BOMBA TRIFASICO DE 3 A 4 HP </t>
  </si>
  <si>
    <t>09.05.080</t>
  </si>
  <si>
    <t xml:space="preserve">QUADRO COMANDO PARA CONJUNTO MOTOR BOMBA TRIFASICO DE 4 A 5 HP </t>
  </si>
  <si>
    <t>09.05.081</t>
  </si>
  <si>
    <t xml:space="preserve">QUADRO COMANDO PARA CONJUNTO MOTOR BOMBA TRIFASICO DE 7,5 HP </t>
  </si>
  <si>
    <t>09.05.082</t>
  </si>
  <si>
    <t xml:space="preserve">QUADRO COMANDO PARA CONJUNTO MOTOR BOMBA BIFASICO DE 3/4 A 1 HP </t>
  </si>
  <si>
    <t>09.05.083</t>
  </si>
  <si>
    <t xml:space="preserve">QUADRO COMANDO PARA CONJUNTO MOTOR BOMBA BIFASICO DE 1 1/2 A 2 HP </t>
  </si>
  <si>
    <t>09.05.084</t>
  </si>
  <si>
    <t xml:space="preserve">QUADRO COMANDO PARA CONJUNTO MOTOR BOMBA BIFASICO DE 2 A 3 HP </t>
  </si>
  <si>
    <t>09.05.085</t>
  </si>
  <si>
    <t xml:space="preserve">QUADRO COMANDO PARA BOMBA DE INCENDIO TRIFASICO DE 3/4 A 2 HP </t>
  </si>
  <si>
    <t>09.05.086</t>
  </si>
  <si>
    <t xml:space="preserve">QUADRO COMANDO PARA BOMBA DE INCENDIO TRIFASICO DE 2 A 4 HP </t>
  </si>
  <si>
    <t>09.05.087</t>
  </si>
  <si>
    <t xml:space="preserve">QUADRO COMANDO PARA BOMBA DE INCENDIO TRIFASICO DE 5 HP </t>
  </si>
  <si>
    <t>09.05.088</t>
  </si>
  <si>
    <t xml:space="preserve">QUADRO COMANDO PARA BOMBA DE INCENDIO TRIFASICO DE 7,5 HP </t>
  </si>
  <si>
    <t>09.05.089</t>
  </si>
  <si>
    <t xml:space="preserve">QUADRO COMANDO PARA BOMBA DE INCENDIO TRIFASICO DE 10 HP </t>
  </si>
  <si>
    <t>09.05.090</t>
  </si>
  <si>
    <t xml:space="preserve">QUADRO COMANDO PARA BOMBA DE INCENDIO BIFASICO DE 3/4 A 1 HP </t>
  </si>
  <si>
    <t>09.05.091</t>
  </si>
  <si>
    <t xml:space="preserve">QUADRO COMANDO PARA BOMBA DE INCENDIO BIFASICO DE 1 1/2 A 2 HP </t>
  </si>
  <si>
    <t>09.05.092</t>
  </si>
  <si>
    <t xml:space="preserve">INTERRUPTOR AUTOMATICO DIFERENCIAL (DISPOSITIVO DR) 40A/30 mA </t>
  </si>
  <si>
    <t>09.05.093</t>
  </si>
  <si>
    <t xml:space="preserve">INTERRUPTOR AUTOMATICO DIFERENCIAL (DISPOSITIVO DR) 63A/30 mA </t>
  </si>
  <si>
    <t>09.05.094</t>
  </si>
  <si>
    <t xml:space="preserve">INTERRUPTOR AUTOMATICO DIFERENCIAL (DISPOSITIVO DR) 40A/300 mA </t>
  </si>
  <si>
    <t>09.05.095</t>
  </si>
  <si>
    <t xml:space="preserve">INTERRUPTOR AUTOMATICO DIFERENCIAL (DISPOSITIVO DR) 63A/300 mA </t>
  </si>
  <si>
    <t>09.05.096</t>
  </si>
  <si>
    <t xml:space="preserve">CENTRAL DE SISTEMA DE ALARME ATÉ 12 ENDEREÇOS </t>
  </si>
  <si>
    <t>09.05.097</t>
  </si>
  <si>
    <t xml:space="preserve">CENTRAL DE SISTEMA DE ALARME DE 13 A 24 ENDEREÇOS </t>
  </si>
  <si>
    <t>09.05.099</t>
  </si>
  <si>
    <t xml:space="preserve">SERVICOS DE DUTOS/QUADROS PARCIAIS LUZ/ALARMES DE INCÊNDIO </t>
  </si>
  <si>
    <t>09.06.001</t>
  </si>
  <si>
    <t xml:space="preserve">CAIXA DE PASSAGEM ESTAMPADA COM TAMPA PLASTICA DE 4"X2" </t>
  </si>
  <si>
    <t>09.06.002</t>
  </si>
  <si>
    <t xml:space="preserve">CAIXA DE PASSAGEM ESTAMPADA COM TAMPA PLASTICA DE 4"X4" </t>
  </si>
  <si>
    <t>09.06.005</t>
  </si>
  <si>
    <t xml:space="preserve">CAIXA DE PASSAGEM CHAPA TAMPA PARAFUSADA DE 10X10X8 CM </t>
  </si>
  <si>
    <t>09.06.007</t>
  </si>
  <si>
    <t xml:space="preserve">CAIXA DE PASSAGEM CHAPA TAMPA PARAFUSADA DE 15X15X8 CM </t>
  </si>
  <si>
    <t>09.06.009</t>
  </si>
  <si>
    <t xml:space="preserve">CAIXA DE PASSAGEM CHAPA TAMPA PARAFUSADA DE 20X20X10 CM </t>
  </si>
  <si>
    <t>09.06.012</t>
  </si>
  <si>
    <t xml:space="preserve">CAIXA DE PASSAGEM CHAPA TAMPA PARAFUSADA DE 30X30X12 CM </t>
  </si>
  <si>
    <t>09.06.015</t>
  </si>
  <si>
    <t xml:space="preserve">CAIXA DE PASSAGEM CHAPA TAMPA PARAFUSADA DE 40X40X15 CM </t>
  </si>
  <si>
    <t>09.06.019</t>
  </si>
  <si>
    <t xml:space="preserve">CAIXA DE PASSAGEM CHAPA TAMPA PARAFUSADA DE 50X50X15 CM </t>
  </si>
  <si>
    <t>09.06.025</t>
  </si>
  <si>
    <t xml:space="preserve">CAIXA DE PASSAGEM EM ALVENARIA DE 0,40X0,40X0,40 M </t>
  </si>
  <si>
    <t>09.06.026</t>
  </si>
  <si>
    <t xml:space="preserve">CAIXA DE PASSAGEM EM ALVENARIA DE 0,60X0,60X0,60 M </t>
  </si>
  <si>
    <t>09.06.027</t>
  </si>
  <si>
    <t xml:space="preserve">CAIXA DE PASSAGEM EM ALVENARIA DE 0,80X0,80X0,80 M </t>
  </si>
  <si>
    <t>09.06.028</t>
  </si>
  <si>
    <t xml:space="preserve">CAIXA DE PASSAGEM EM ALVENARIA DE 1,00X1,00X1,00 M </t>
  </si>
  <si>
    <t>09.06.029</t>
  </si>
  <si>
    <t xml:space="preserve">CAIXA DE PASSAGEM EM ALVENARIA DE 1,00X1,00X0,60 M </t>
  </si>
  <si>
    <t>09.06.035</t>
  </si>
  <si>
    <t xml:space="preserve">CAIXA DE PASSAGEM A PROVA DE UMIDADE EM ALUMINIO 10X10X6CM </t>
  </si>
  <si>
    <t>09.06.036</t>
  </si>
  <si>
    <t xml:space="preserve">CAIXA DE PASSAGEM A PROVA DE UMIDADE EM ALUMINIO 15X15X10CM </t>
  </si>
  <si>
    <t>09.06.037</t>
  </si>
  <si>
    <t xml:space="preserve">CAIXA DE PASSAGEM A PROVA DE UMIDADE EM ALUMINIO 20X20X10CM </t>
  </si>
  <si>
    <t>09.06.038</t>
  </si>
  <si>
    <t xml:space="preserve">CAIXA DE PASSAGEM A PROVA DE UMIDADE EM ALUMINIO 30X30X12CM </t>
  </si>
  <si>
    <t>09.06.039</t>
  </si>
  <si>
    <t xml:space="preserve">CAIXA DE PASSAGEM A PROVA DE UMIDADE EM ALUMINIO 40X40X20CM </t>
  </si>
  <si>
    <t>09.06.045</t>
  </si>
  <si>
    <t xml:space="preserve">QUADRO EM CHAPA COM PORTA E FECHADURA (TELEBRAS) DE 20X20X12CM </t>
  </si>
  <si>
    <t>09.06.047</t>
  </si>
  <si>
    <t xml:space="preserve">QUADRO EM CHAPA COM PORTA E FECHADURA (TELEBRAS) DE 40X40X12CM </t>
  </si>
  <si>
    <t>09.06.049</t>
  </si>
  <si>
    <t xml:space="preserve">QUADRO EM CHAPA COM PORTA E FECHADURA (TELEBRAS) DE 60X60X12CM </t>
  </si>
  <si>
    <t>09.06.099</t>
  </si>
  <si>
    <t xml:space="preserve">SERVICOS DE CAIXAS DE PASSAGEM </t>
  </si>
  <si>
    <t>09.07.003</t>
  </si>
  <si>
    <t xml:space="preserve">FIO DE 1,50 MM2 - 750 V DE ISOLACAO </t>
  </si>
  <si>
    <t>09.07.004</t>
  </si>
  <si>
    <t xml:space="preserve">FIO DE 2,50 MM2 - 750 V DE ISOLACAO </t>
  </si>
  <si>
    <t>09.07.005</t>
  </si>
  <si>
    <t xml:space="preserve">FIO DE 4 MM2 - 750 V DE ISOLACAO </t>
  </si>
  <si>
    <t>09.07.006</t>
  </si>
  <si>
    <t xml:space="preserve">FIO DE 6 MM2 - 750 V DE ISOLACAO </t>
  </si>
  <si>
    <t>09.07.009</t>
  </si>
  <si>
    <t xml:space="preserve">FIO TRANCADO PARA TELEFONE - PAD. TELEBRAS </t>
  </si>
  <si>
    <t>09.07.011</t>
  </si>
  <si>
    <t xml:space="preserve">CABO DE 10 MM2 - 750 V DE ISOLACAO </t>
  </si>
  <si>
    <t>09.07.012</t>
  </si>
  <si>
    <t>09.07.013</t>
  </si>
  <si>
    <t>09.07.014</t>
  </si>
  <si>
    <t>09.07.015</t>
  </si>
  <si>
    <t>09.07.016</t>
  </si>
  <si>
    <t>09.07.017</t>
  </si>
  <si>
    <t>09.07.018</t>
  </si>
  <si>
    <t>09.07.019</t>
  </si>
  <si>
    <t>09.07.020</t>
  </si>
  <si>
    <t>09.07.021</t>
  </si>
  <si>
    <t>09.07.022</t>
  </si>
  <si>
    <t>09.07.023</t>
  </si>
  <si>
    <t xml:space="preserve">CABO DE 1,5MM2 - 750V DE ISOLAÇÃO </t>
  </si>
  <si>
    <t>09.07.024</t>
  </si>
  <si>
    <t xml:space="preserve">CABO DE 2,5MM2 - 750V DE ISOLAÇÃO </t>
  </si>
  <si>
    <t>09.07.025</t>
  </si>
  <si>
    <t xml:space="preserve">CABO DE 4MM2 - 750V DE ISOLAÇÃO </t>
  </si>
  <si>
    <t>09.07.026</t>
  </si>
  <si>
    <t xml:space="preserve">CABO DE 6MM2 - 750V DE ISOLAÇÃO </t>
  </si>
  <si>
    <t>09.07.065</t>
  </si>
  <si>
    <t xml:space="preserve">CABO DE CONTROLE 3X1,5MM2 ATE 1KV DE ISOLAÇÃO </t>
  </si>
  <si>
    <t>09.07.066</t>
  </si>
  <si>
    <t xml:space="preserve">CABO DE CONTROLE 5X1,5MM2 ATE 1KV DE ISOLAÇÃO </t>
  </si>
  <si>
    <t>09.07.067</t>
  </si>
  <si>
    <t xml:space="preserve">CABO DE CONTROLE 7X1,5MM2 ATE 1KV DE ISOLAÇÃO </t>
  </si>
  <si>
    <t>09.07.099</t>
  </si>
  <si>
    <t xml:space="preserve">SERVICOS DE ENFIACAO </t>
  </si>
  <si>
    <t>09.08.002</t>
  </si>
  <si>
    <t xml:space="preserve">INTERRUPTOR DE 1 TECLA SIMPLES EM CX.4"X2"-ELETROD.AÇO GALV.A QUENTE </t>
  </si>
  <si>
    <t>09.08.003</t>
  </si>
  <si>
    <t xml:space="preserve">INTERRUPTOR DE 2 TECLAS SIMPLES EM CX.4"X2"-ELETROD.AÇO GALV.A QUENTE </t>
  </si>
  <si>
    <t>09.08.004</t>
  </si>
  <si>
    <t xml:space="preserve">INTERRUPTOR DE 3 TECLAS SIMPLES EM CX.4"X2"-ELETROD.AÇO GALV.A QUENTE </t>
  </si>
  <si>
    <t>09.08.005</t>
  </si>
  <si>
    <t xml:space="preserve">INTERRUPTOR DE 1 TECLA BIPOLAR SIMPLES EM CX.4"X2"-ELETROD.DE AÇO GALV.A QUENTE </t>
  </si>
  <si>
    <t>09.08.006</t>
  </si>
  <si>
    <t xml:space="preserve">2 INTERRUPTORES DE 1 TECLA BIP.SIMPL.CX.4"X4"-ELETR.AÇO GALV.A QUENTE </t>
  </si>
  <si>
    <t>09.08.007</t>
  </si>
  <si>
    <t xml:space="preserve">INTERRUPTOR DE 1 TECLA PARAL.SIMPL.CX.4"X2"-ELETR.AÇO GALV.A QUENTE </t>
  </si>
  <si>
    <t>09.08.008</t>
  </si>
  <si>
    <t xml:space="preserve">INTERRUPTOR DE 1 TECLA PARAL.BIP.CX.4"X2"-ELETR.AÇO GALV.A QUENTE </t>
  </si>
  <si>
    <t>09.08.009</t>
  </si>
  <si>
    <t xml:space="preserve">INTERRUPTOR DE 1 TECLA SIMPL.E TOMADA 2P+T UNIV.CX.4"X4" ELETR.AÇO GALV.A QUENTE </t>
  </si>
  <si>
    <t>09.08.010</t>
  </si>
  <si>
    <t xml:space="preserve">VARIADOR DE LUMINOSIDADE ROTATIVO (DIMER) LÂMPADA LED DIMERIZÁVEL CAIXA 4X2. </t>
  </si>
  <si>
    <t>09.08.013</t>
  </si>
  <si>
    <t xml:space="preserve">TOMADA 2P+T PADRAO NBR 14136, CORRENTE 10A-250V-ELETR. AÇO GALV. A QUENTE </t>
  </si>
  <si>
    <t>09.08.016</t>
  </si>
  <si>
    <t xml:space="preserve">TOMADA 2P+T PADRAO NBR 14136, CORRENTE 20A-250V-ELETR.AÇO GALV.A QUENTE </t>
  </si>
  <si>
    <t>09.08.029</t>
  </si>
  <si>
    <t xml:space="preserve">INTERRUPTOR DE 1 TECLA - ELETROD. PVC Ø 25MM AMARELO. </t>
  </si>
  <si>
    <t>09.08.030</t>
  </si>
  <si>
    <t xml:space="preserve">INTERRUPTOR DE 2 TECLAS - ELETROD. PVC Ø 25MM AMARELO. </t>
  </si>
  <si>
    <t>09.08.032</t>
  </si>
  <si>
    <t xml:space="preserve">INTERRUPTOR DE 3 TECLAS - ELETROD. PVC Ø 25MM AMARELO. </t>
  </si>
  <si>
    <t>09.08.033</t>
  </si>
  <si>
    <t xml:space="preserve">2 INTERRUPTORES DE 1 TECLA EM CAIXA 4"X4" - ELETROD. PVC Ø 25MM AMARELO. </t>
  </si>
  <si>
    <t>09.08.034</t>
  </si>
  <si>
    <t xml:space="preserve">3 INTERRUPTORES DE 1 TECLA EM CAIXA 4"X4" - ELETROD. PVC Ø 25MM AMARELO. </t>
  </si>
  <si>
    <t>09.08.036</t>
  </si>
  <si>
    <t xml:space="preserve">INTERRUPTOR DE 1 TECLA BIPOLAR EM CAIXA 4"X2" - ELETROD. PVC Ø 25MM AMARELO. </t>
  </si>
  <si>
    <t>09.08.038</t>
  </si>
  <si>
    <t xml:space="preserve">2 INTERRUPTORES 1 TECLA BIPOLAR EM CAIXA 4"X4 - ELETROD. PVC Ø 25MM AMARELO. </t>
  </si>
  <si>
    <t>09.08.039</t>
  </si>
  <si>
    <t xml:space="preserve">3 INTERRUPTORES 1 TECLA BIPOLAR EM CAIXA 4"X4 - ELETROD. PVC Ø 25MM AMARELO. </t>
  </si>
  <si>
    <t>09.08.041</t>
  </si>
  <si>
    <t xml:space="preserve">INTERRUPTOR EM PARALELO EM CAIXA 4"X2" - ELETROD. PVC Ø 25MM AMARELO. </t>
  </si>
  <si>
    <t>09.08.043</t>
  </si>
  <si>
    <t xml:space="preserve">INTERRUPTOR EM PARALELO BIPOLAR EM CAIXA 4"X2" - ELETROD. PVC Ø 25MM AMARELO. </t>
  </si>
  <si>
    <t>09.08.045</t>
  </si>
  <si>
    <t xml:space="preserve">INTERRUPTOR DE 1 TECLA E TOMADA 2P+T EM CAIXA 4"X2" - ELETROD. PVC Ø 25MM AMARELO. </t>
  </si>
  <si>
    <t>09.08.046</t>
  </si>
  <si>
    <t xml:space="preserve">TOMADA 2P+T PADRAO NBR 14136 CORRENTE 10A-250V - ELETROD. PVC Ø 25MM AMARELO. </t>
  </si>
  <si>
    <t>09.08.049</t>
  </si>
  <si>
    <t xml:space="preserve">TOMADA 2P+T PADRAO NBR 14136 CORRENTE 20A-250V - ELETROD. PVC Ø 25MM AMARELO. </t>
  </si>
  <si>
    <t>09.08.050</t>
  </si>
  <si>
    <t xml:space="preserve">TOMADA DE PISO 2P+T PADRAO NBR 14136 CORRENTE 10A-250V - ELETROD. PVC Ø 25MM AMARELO. </t>
  </si>
  <si>
    <t>09.08.052</t>
  </si>
  <si>
    <t xml:space="preserve">PONTO SECO PARA TELEFONE - ELETROD. PVC Ø 25MM AMARELO. </t>
  </si>
  <si>
    <t>09.08.054</t>
  </si>
  <si>
    <t xml:space="preserve">BOTAO PARA CAMPAINHA - ELETROD. PVC Ø 25MM AMARELO. </t>
  </si>
  <si>
    <t>09.08.055</t>
  </si>
  <si>
    <t xml:space="preserve">BOTOEIRA PARA ACIONAMENTO DA BOMBA DE INCENDIO </t>
  </si>
  <si>
    <t>09.08.056</t>
  </si>
  <si>
    <t xml:space="preserve">CIGARRA - ELETROD. PVC Ø 25MM AMARELO. </t>
  </si>
  <si>
    <t>09.08.057</t>
  </si>
  <si>
    <t xml:space="preserve">PONTO SECO P/ INSTALACAO DE SOM/TV/ALARME - ELETROD. PVC Ø 25MM AMARELO. </t>
  </si>
  <si>
    <t>09.08.058</t>
  </si>
  <si>
    <t xml:space="preserve">INTERRUPTOR DE 1 TECLA SIMPLES CAIXA 4"X2"-ELETR PVC RÍGIDO </t>
  </si>
  <si>
    <t>09.08.060</t>
  </si>
  <si>
    <t xml:space="preserve">INTERRUPTOR 2 TECLAS SIMPLES CAIXA DE 4"X2"-ELETR PVC RIGIDO </t>
  </si>
  <si>
    <t>09.08.062</t>
  </si>
  <si>
    <t xml:space="preserve">INTERRUPTOR 3 TECLAS SIMPLES CAIXA 4"X2"-ELETR PVC RIGIDO </t>
  </si>
  <si>
    <t>09.08.063</t>
  </si>
  <si>
    <t xml:space="preserve">2 INTERRUPTORES DE 1 TECLA EM CAIXA 4"X4"-ELETRODUTO DE PVC </t>
  </si>
  <si>
    <t>09.08.065</t>
  </si>
  <si>
    <t xml:space="preserve">3 INTERRUPTORES DE 1 TECLA EM CAIXA 4"X4"-ELETRODUTO DE PVC </t>
  </si>
  <si>
    <t>09.08.066</t>
  </si>
  <si>
    <t xml:space="preserve">TOMADA INDUSTRIAL DE PAREDE 2P+T 32A 220/240V ESTANQUE IP65-ELETR PVC Ã˜ 25MM AMARELO </t>
  </si>
  <si>
    <t>09.08.067</t>
  </si>
  <si>
    <t xml:space="preserve">INTERRUPTOR 1 TECLA BIPOLAR SIMPLES CAIXA 4"X2"- ELETR PVC RIGIDO </t>
  </si>
  <si>
    <t>09.08.069</t>
  </si>
  <si>
    <t xml:space="preserve">2 INTERRUPTORES 1 TECLA BIPOLAR SIMPLES CAIXA 4"X4"-ELETR PVC RIGIDO </t>
  </si>
  <si>
    <t>09.08.070</t>
  </si>
  <si>
    <t xml:space="preserve">3 INTERRUPTORES DE 1 TECLA BIPOLAR EM CAIXA 4"X4"-ELETRODUTO DE PVC </t>
  </si>
  <si>
    <t>09.08.071</t>
  </si>
  <si>
    <t xml:space="preserve">INTERRUPTOR 1 TECLA PARALELO SIMPLES CAIXA 4"X2"- ELETR PVC RIGIDO </t>
  </si>
  <si>
    <t>09.08.073</t>
  </si>
  <si>
    <t xml:space="preserve">INTERRUPTOR 1 TECLA PARALELO BIPOLAR CAIXA 4"X2"- ELETR PVC RIGIDO </t>
  </si>
  <si>
    <t>09.08.075</t>
  </si>
  <si>
    <t xml:space="preserve">INTERRUPTOR 1 TECLA SIMPLES/TOMADA 2P+T PADRÃO NBR 14136 CORRENTE 10A ELETROD.PVC RIGIDO </t>
  </si>
  <si>
    <t>09.08.076</t>
  </si>
  <si>
    <t xml:space="preserve">TOMADA INDUSTRIAL DE PAREDE 2P+T 32 AMPERES 220/240V ESTANQUE IP65 ELETROD.PVC RÍGIDO </t>
  </si>
  <si>
    <t>09.08.079</t>
  </si>
  <si>
    <t xml:space="preserve">TOMADA 2P+T PADRAO NBR 14136 CORRENTE 10A-250V-ELETR. PVC RÍGIDO </t>
  </si>
  <si>
    <t>09.08.080</t>
  </si>
  <si>
    <t xml:space="preserve">TOMADA DE PISO 2P+T PADRAO NBR 14136 CORRENTE 10A-250V-ELETR PVC RÍGIDO </t>
  </si>
  <si>
    <t>09.08.081</t>
  </si>
  <si>
    <t xml:space="preserve">PONTO SECO PARA TELEFONE-ELETRODUTO DE PVC </t>
  </si>
  <si>
    <t>09.08.082</t>
  </si>
  <si>
    <t xml:space="preserve">TOMADA DE PISO PARA TEL/LOGICA - ELETRODUTO DE PVC </t>
  </si>
  <si>
    <t>09.08.083</t>
  </si>
  <si>
    <t xml:space="preserve">BOTAO PARA CIGARRA - ELETRODUTO DE PVC </t>
  </si>
  <si>
    <t>09.08.084</t>
  </si>
  <si>
    <t xml:space="preserve">CIGARRA PARA CHAMADA DE AULA - ELETRODUTO DE PVC </t>
  </si>
  <si>
    <t>09.08.085</t>
  </si>
  <si>
    <t xml:space="preserve">PONTO SECO P/INSTALACAO DE SOM/TV/ALARME/LOGICA - ELETRODUTO PVC </t>
  </si>
  <si>
    <t>09.08.086</t>
  </si>
  <si>
    <t xml:space="preserve">ACIONADOR DO ALARME DE INCENDIO </t>
  </si>
  <si>
    <t>09.08.087</t>
  </si>
  <si>
    <t xml:space="preserve">SIRENE PARA ALARME DE EMERGENCIA- ELETRODUTO DE PVC </t>
  </si>
  <si>
    <t>09.08.089</t>
  </si>
  <si>
    <t xml:space="preserve">TOMADA 2P+T PADRAO NBR 14136, CORRENTE 20A-250V-ELETR.PVC RIGIDO </t>
  </si>
  <si>
    <t>09.08.090</t>
  </si>
  <si>
    <t xml:space="preserve">DETECTOR DE FUMAÇA OPTICO CONVENCIONAL-ELETROD.AÇO GALV.A QUENTE </t>
  </si>
  <si>
    <t>09.08.096</t>
  </si>
  <si>
    <t xml:space="preserve">TOMADA INDUSTRIAL DE PAREDE 2P+T 32A 220/240V ESTANQUE IP65 ELETR AÇO GALV.A QUENTE </t>
  </si>
  <si>
    <t>09.08.099</t>
  </si>
  <si>
    <t xml:space="preserve">SERVICOS DE INTERRUPTORES E TOMADAS </t>
  </si>
  <si>
    <t>09.09.011</t>
  </si>
  <si>
    <t xml:space="preserve">IL-102 PROJETOR ANGULAR LÂMPADA LED &lt;=200 W C/DIFUSOR DE POLICARBONATO QUADRA DE ESPORTE COBERTA </t>
  </si>
  <si>
    <t>09.09.014</t>
  </si>
  <si>
    <t xml:space="preserve">IL-103 ARANDELA PARA CIRCULAÇÕES COM LÂMPADA BULBO LED &lt;=13W. </t>
  </si>
  <si>
    <t>09.09.018</t>
  </si>
  <si>
    <t xml:space="preserve">IL-104 ARANDELA ALUMÍNIO INCLINADA 45º BLINDADA LÂMPADA BULBO LED &lt;= 13W </t>
  </si>
  <si>
    <t>09.09.024</t>
  </si>
  <si>
    <t xml:space="preserve">IL-96 LUMINÁRIA LED QUADRADA DE SOBREPOR DIMERIZÁVEL COM DIFUSOR TRANSLÚCIDO &lt;= 40W </t>
  </si>
  <si>
    <t>09.09.025</t>
  </si>
  <si>
    <t xml:space="preserve">IL-13 REFLETOR PARA LAMPADA DE VAPOR METÁLICO 70W </t>
  </si>
  <si>
    <t>09.09.026</t>
  </si>
  <si>
    <t xml:space="preserve">IL-14 REFLETOR COM GRADE PARA LAMPADA DE VAPOR METÁLICO 70 W </t>
  </si>
  <si>
    <t>09.09.030</t>
  </si>
  <si>
    <t xml:space="preserve">LUMINÁRIA SOBREPOR LED TUBULAR VIDRO 1X18W TEMPERATURA DE COR 4000ºK </t>
  </si>
  <si>
    <t>09.09.034</t>
  </si>
  <si>
    <t xml:space="preserve">IL-42 LUMINARIA C/ DIFUSOR TRANSPARENTE P/ LAMPADA FLUOR (2X32W) </t>
  </si>
  <si>
    <t>09.09.036</t>
  </si>
  <si>
    <t xml:space="preserve">IL-57 REFLETOR C/ GRADE P/ VAPOR MET 150W </t>
  </si>
  <si>
    <t>09.09.037</t>
  </si>
  <si>
    <t xml:space="preserve">IL-58 ILUMINACAO P/ QUADRA DE ESP. COB. LAMP. VAPOR METALICO (1X250W) </t>
  </si>
  <si>
    <t>09.09.038</t>
  </si>
  <si>
    <t xml:space="preserve">IL-90 LUMINÁRIA LED DE SOBREPOR C/DIFUSOR TRANSLÚCIDO &lt;= 39W </t>
  </si>
  <si>
    <t>09.09.039</t>
  </si>
  <si>
    <t xml:space="preserve">IL-94 LUMINÁRIA LED QUADRADA DE SOBREPOR C/DIFUSOR TRANSLÚCIDO &lt;= 40W </t>
  </si>
  <si>
    <t>09.09.040</t>
  </si>
  <si>
    <t xml:space="preserve">IL-89 LUMINÁRIA LED DE EMBUTIR COM DIFUSOR TRANSLÚCIDO &lt;= 24W </t>
  </si>
  <si>
    <t>09.09.041</t>
  </si>
  <si>
    <t xml:space="preserve">IL-88 LUMINÁRIA LED DE SOBREPOR C/DIFUSOR TRANSLÚCIDO &lt;=24W </t>
  </si>
  <si>
    <t>09.09.043</t>
  </si>
  <si>
    <t xml:space="preserve">IL-91 LUMINÁRIA LED DE EMBUTIR COM DIFUSOR TRANSLÚCIDO &lt;= 39W </t>
  </si>
  <si>
    <t>09.09.044</t>
  </si>
  <si>
    <t xml:space="preserve">IL-05 ARANDELA BLINDADA </t>
  </si>
  <si>
    <t>09.09.045</t>
  </si>
  <si>
    <t>LUMINARIA DE LED TUBULAR DRIVER INTEGRADO C=594MM H=72MM PARA FIXAÇAO NO PERFILADO COM DIFUSOR ACRILICO TRANSPARENTE - USO EXCLUSIV SALA DE INOVAÇÃO</t>
  </si>
  <si>
    <t xml:space="preserve">O
UN </t>
  </si>
  <si>
    <t>09.09.046</t>
  </si>
  <si>
    <t xml:space="preserve">IL-59 ILUMINAÇÃO P/PASSAGEM COBERTA E CIRCULAÇÕES </t>
  </si>
  <si>
    <t>09.09.047</t>
  </si>
  <si>
    <t xml:space="preserve">IL-93LUMINÁRIA LED PENDENTE COM DIFUSOR TRANSLÚCIDO &lt;= 39W </t>
  </si>
  <si>
    <t>09.09.048</t>
  </si>
  <si>
    <t xml:space="preserve">IL-95 LUMINÁRIA LED QUADRADA DE EMBUTIR COM DIFUSOR TRANSLÚCIDO &lt;= 40W </t>
  </si>
  <si>
    <t>09.09.049</t>
  </si>
  <si>
    <t xml:space="preserve">IL-97 LUMINÁRIA LED QUADRADA DIMERIZÁVEL DE EMBUTIR COM DIFUSOR
TRANSLÚCIDO &lt;= 40W </t>
  </si>
  <si>
    <t>09.09.051</t>
  </si>
  <si>
    <t xml:space="preserve">IL-44 LUMINARIA PARA LAMPADA FLUORESCENTE (1X32W) </t>
  </si>
  <si>
    <t>09.09.052</t>
  </si>
  <si>
    <t xml:space="preserve">IL-45 LUMINARIA PARA LAMPADA FLUORESCENTE (2X32W) </t>
  </si>
  <si>
    <t>09.09.054</t>
  </si>
  <si>
    <t xml:space="preserve">IL-47 LUMINARIA ABERTA C/ REFLETOR E PEND P/FLUOR (1X32W) </t>
  </si>
  <si>
    <t>09.09.055</t>
  </si>
  <si>
    <t xml:space="preserve">IL-48 LUMINARIA ABERTA C/ REFLETOR E PEND P/FLUOR (2X32W) </t>
  </si>
  <si>
    <t>09.09.057</t>
  </si>
  <si>
    <t xml:space="preserve">LUMINÁRIA SOBREPOR LED TUBULAR VIDRO 2X18W TEMPERATURA DE COR 4000ºK </t>
  </si>
  <si>
    <t>09.09.058</t>
  </si>
  <si>
    <t xml:space="preserve">IL-86 LUMINÁRIA LED HERMÉTICA DE SOBREPOR C/DIFUSOR TRANSLÚCIDO &lt;= 36W </t>
  </si>
  <si>
    <t>09.09.059</t>
  </si>
  <si>
    <t xml:space="preserve">IL-87 LUMINÁRIA LED HERMÉTICA DE SOBREPOR C/DIFUSOR TRANSLÚCIDO &lt;= 50W </t>
  </si>
  <si>
    <t>09.09.060</t>
  </si>
  <si>
    <t xml:space="preserve">IL-60 LUMINARIA DE SOBREPOR C/REFLETOR E ALETAS P/LAMP.FLUORESCENTE (2X32W) </t>
  </si>
  <si>
    <t>09.09.061</t>
  </si>
  <si>
    <t xml:space="preserve">IL-61 LUMINARIA DE EMBUTIR C/ REFLETOR E ALETAS P/ LAMP. FLUORESCENTE (2x32W) </t>
  </si>
  <si>
    <t>09.09.062</t>
  </si>
  <si>
    <t xml:space="preserve">IL-62 LUMINARIA DE SOBREPOR C/REFLETOR E ALETAS P/LAMP.FLUORESCENTE (4X16W) </t>
  </si>
  <si>
    <t>09.09.063</t>
  </si>
  <si>
    <t xml:space="preserve">IL-63 LUMINARIA DE EMBUTIR C/ REFLETOR E ALETAS P/ LAMP. FLUORESCENTE (4x16W) </t>
  </si>
  <si>
    <t>09.09.064</t>
  </si>
  <si>
    <t xml:space="preserve">IL-66 LUMINÁRIA DE EMBUTIR C/REFLETOR SEM ALETAS (1X32W) </t>
  </si>
  <si>
    <t>09.09.065</t>
  </si>
  <si>
    <t xml:space="preserve">IL-67 LUMINÁRIA DE EMBUTIR C/REFLETOR SEM ALETAS (2X32W) </t>
  </si>
  <si>
    <t>09.09.067</t>
  </si>
  <si>
    <t xml:space="preserve">IL-98 LUMINÁRIA LED SUSPENSA &lt;= 68W Ø 190MM </t>
  </si>
  <si>
    <t>09.09.068</t>
  </si>
  <si>
    <t xml:space="preserve">IL-68 LUMINARIA C/DIFUSOR TRANSLUCIDO P/LAMPADAS FLUOR. (2X16W) </t>
  </si>
  <si>
    <t>09.09.069</t>
  </si>
  <si>
    <t xml:space="preserve">IL-69 LUMINARIA C/DIFUSOR TRANSLUCIDO P/LAMPADAS FLUOR. (2X32W) </t>
  </si>
  <si>
    <t>09.09.070</t>
  </si>
  <si>
    <t xml:space="preserve">IL-70 LUMIN.EMBUTIR C/DIFUSOR TRANSLUCIDO P/LAMP.FLUOR. 2X16W </t>
  </si>
  <si>
    <t>09.09.071</t>
  </si>
  <si>
    <t xml:space="preserve">IL-71 LUMIN.EMBUTIR C/DIFUSOR TRANSLUCIDO P/LAMP.FLUOR. 2X32W </t>
  </si>
  <si>
    <t>09.09.072</t>
  </si>
  <si>
    <t xml:space="preserve">IL-72 LUMINARIA PRISMATICA TRANSP.P/LAMPADA A VAPOR METALICO (250W) </t>
  </si>
  <si>
    <t>09.09.073</t>
  </si>
  <si>
    <t xml:space="preserve">IL-73 LUMINARIA ABERTA C/REFLETOR P/LAMPADAS FLUOR. (1X28W) </t>
  </si>
  <si>
    <t>09.09.074</t>
  </si>
  <si>
    <t xml:space="preserve">IL-74 LUMINARIA ABERTA C/REFLETOR P/LAMPADAS FLUOR. (2X28W) </t>
  </si>
  <si>
    <t>09.09.075</t>
  </si>
  <si>
    <t xml:space="preserve">IL-75 LUMINARIA DE SOBREPOR C/REFLETOR E ALETAS P/LAMPADAS FLUOR. (2X28W) </t>
  </si>
  <si>
    <t>09.09.076</t>
  </si>
  <si>
    <t>IL-99 LUMINÁRIA LED SUSPENSA &lt;= 150W Ø 270 MM INSTALAÇÃO ACIMA DE 5M</t>
  </si>
  <si>
    <t>09.09.077</t>
  </si>
  <si>
    <t xml:space="preserve">IL-77 LUMINÁRIA DE SOBREPOR C/DIFUSOR TRANSP. P/LAMPADAS FLUOR. (2X28W) </t>
  </si>
  <si>
    <t>09.09.078</t>
  </si>
  <si>
    <t xml:space="preserve">IL-78 LUMINÁRIA DE EMBUTIR C/REFLETOR E ALETAS P/LAMPADAS FLUOR. (2X28W) </t>
  </si>
  <si>
    <t>09.09.079</t>
  </si>
  <si>
    <t xml:space="preserve">IL-79 LUMINÁRIA DE EMBUTIR C/REFLETOR SEM ALETAS P/LAMPADAS FLUOR. (1X28W) </t>
  </si>
  <si>
    <t>09.09.080</t>
  </si>
  <si>
    <t xml:space="preserve">IL-80 LUMINÁRIA DE EMBUTIR C/REFLETOR SEM ALETAS P/LAMPADAS FLUOR. (2X28W) </t>
  </si>
  <si>
    <t>09.09.081</t>
  </si>
  <si>
    <t xml:space="preserve">IL-81 LUMINÁRIA ABERTA C/REFLETOR E PENDENTE P/LAMPADAS FLUOR. (1X28W) </t>
  </si>
  <si>
    <t>09.09.082</t>
  </si>
  <si>
    <t xml:space="preserve">IL-82 LUMINÁRIA ABERTA C/REFLETOR E PENDENTE P/LAMPADAS FLUOR. (2X28W) </t>
  </si>
  <si>
    <t>09.09.083</t>
  </si>
  <si>
    <t xml:space="preserve">IL-83 ILUMINAÇÃO AUTONOMA DE EMERGÊNCIA - LED </t>
  </si>
  <si>
    <t>09.09.084</t>
  </si>
  <si>
    <t xml:space="preserve">IL-99 LUMINÁRIA LED SUSPENSA &lt;= 150W Ø 450 MM INSTALAÇÃO ACIMA DE 5M </t>
  </si>
  <si>
    <t>09.09.085</t>
  </si>
  <si>
    <t xml:space="preserve">IL-92 LUMINÁRIA LED PENDENTE COM DIFUSOR TRANSLÚCIDO &lt;= 24W </t>
  </si>
  <si>
    <t>09.09.086</t>
  </si>
  <si>
    <t>IL-98 LUMINÁRIA LED SUSPENSA &lt;= 68W Ø 385 MM</t>
  </si>
  <si>
    <t>09.09.099</t>
  </si>
  <si>
    <t xml:space="preserve">SERVICOS DE ILUMINACAO </t>
  </si>
  <si>
    <t>09.10.002</t>
  </si>
  <si>
    <t xml:space="preserve">CENTRO DE LUZ EM CAIXA FM - ELETROD. PVC Ø 25MM AMARELO. </t>
  </si>
  <si>
    <t>09.10.003</t>
  </si>
  <si>
    <t xml:space="preserve">CENTRO DE LUZ EM CAIXA FM ELETRODUTO DE PVC </t>
  </si>
  <si>
    <t>09.10.011</t>
  </si>
  <si>
    <t xml:space="preserve">CENTRO DE LUZ EM CONDULETE-ELETRODUTO DE PVC </t>
  </si>
  <si>
    <t>09.10.013</t>
  </si>
  <si>
    <t xml:space="preserve">CENTRO DE LUZ EM CONDULETE - ELETROD. PVC Ø 25MM AMARELO. </t>
  </si>
  <si>
    <t>09.10.021</t>
  </si>
  <si>
    <t xml:space="preserve">CENTRO DE LUZ EM PERFILADOS-CAIXA FM </t>
  </si>
  <si>
    <t>09.10.023</t>
  </si>
  <si>
    <t xml:space="preserve">CENTRO DE LUZ EM PERFILADO-TOMADA DE LIGACAO - ELETROD. PVC Ø 25MM AMARELO. </t>
  </si>
  <si>
    <t>09.10.024</t>
  </si>
  <si>
    <t>CENTRO DE LUZ EM PERFILADO-TOMADA DE LIGACAO - ELETRODUTO DE PVC</t>
  </si>
  <si>
    <t>09.10.030</t>
  </si>
  <si>
    <t xml:space="preserve">SENSOR DE PRESENÇA INTERNO </t>
  </si>
  <si>
    <t>09.10.099</t>
  </si>
  <si>
    <t xml:space="preserve">SERVICOS DE CENTROS DE LUZ </t>
  </si>
  <si>
    <t>09.11.003</t>
  </si>
  <si>
    <t xml:space="preserve">IL-105 SINALIZADOR DE OBSTÁCULOS TOPO DE EDIFÍCIO / RESERVATÓRIO COM LÂMPADA BULBO LED &lt;= 11W. </t>
  </si>
  <si>
    <t>09.11.004</t>
  </si>
  <si>
    <t xml:space="preserve">IL-106 LUMINÁRIA LED &lt;= 60 W APLICADA EM JARDINS E CIRCULAÇÕES POSTE METÁLICO H=3 M </t>
  </si>
  <si>
    <t>09.11.007</t>
  </si>
  <si>
    <t xml:space="preserve">IL-107 LUMINÁRIA LED &lt;=50 W APLICADA EM JARDINS E CIRCULAÇÕES POSTE METÁLICO H=4 M </t>
  </si>
  <si>
    <t>09.11.008</t>
  </si>
  <si>
    <t xml:space="preserve">IL-108 LUMINÁRIA LED &lt;= 70W BRAÇO COM SAPATA INCLINAÇÃO 5º AÇO GALVANIZADO Ø 60,30MM </t>
  </si>
  <si>
    <t>09.11.009</t>
  </si>
  <si>
    <t xml:space="preserve">IL-109 LUMINÁRIA LED &lt;=200 W EM POSTE CIRCULAR DE CONCRETO H=11,00 M QUADRA ESPORTE DESCOBERTA </t>
  </si>
  <si>
    <t>09.11.015</t>
  </si>
  <si>
    <t xml:space="preserve">IL-111 LUMINÁRIA LED &lt;= 70 W EM POSTE CIRCULAR DE CONCRETO H=7,00 M ÁREAS EXTERNAS </t>
  </si>
  <si>
    <t>09.11.016</t>
  </si>
  <si>
    <t xml:space="preserve">IL-112 LUMINÁRIA LED &lt;= 70 W APLICADA ÁREAS EXTERNAS POSTE METÁLICO H=6 M </t>
  </si>
  <si>
    <t>09.11.021</t>
  </si>
  <si>
    <t xml:space="preserve">IL-37 LUMINARIA C/GRADE C/LAMP. VAPOR SÓDIO 150W C/ BRACO ACO GALV. </t>
  </si>
  <si>
    <t>09.11.022</t>
  </si>
  <si>
    <t xml:space="preserve">IL-113 LUMINÁRIA LED &lt;=70 W (2X) APLICADA ÁREAS EXTERNAS EM POSTE METÁLICO H=6 M </t>
  </si>
  <si>
    <t>09.11.026</t>
  </si>
  <si>
    <t xml:space="preserve">IL-50 LUMINARIA VAPOR MET 2X250W C/ POSTE CONCR TUB 11M (QE) </t>
  </si>
  <si>
    <t>09.11.028</t>
  </si>
  <si>
    <t xml:space="preserve">IL-52 LUMINARIA P/ VAPOR DE SODIO 1X150W EM POSTE TUB 7M </t>
  </si>
  <si>
    <t>09.11.035</t>
  </si>
  <si>
    <t xml:space="preserve">IL-06 LUZ DE OBSTACULO COM LAMPADA </t>
  </si>
  <si>
    <t>09.11.038</t>
  </si>
  <si>
    <t xml:space="preserve">IL-51 LUMINARIA P/ VAPOR MET P/SOM/ELETR (2X250W) </t>
  </si>
  <si>
    <t>09.11.040</t>
  </si>
  <si>
    <t xml:space="preserve">IL-100 PROJETOR LED &lt;= 50W C/DIFUSOR DE VIDRO TEMPERADO </t>
  </si>
  <si>
    <t>09.11.041</t>
  </si>
  <si>
    <t xml:space="preserve">IL-101 PROJETOR LED &lt;=100W L240 x H175 MM C/DIFUSOR DE VIDRO TEMPERADO. </t>
  </si>
  <si>
    <t>09.11.043</t>
  </si>
  <si>
    <t xml:space="preserve">IL-101 PROJETOR LED &lt;=100W L235 x H260 MM C/DIFUSOR DE VIDRO TEMPERADO. </t>
  </si>
  <si>
    <t>09.11.060</t>
  </si>
  <si>
    <t xml:space="preserve">IL-30 LUMINARIA EM POSTE H= 2,50 M C/ LAMPADA VAPOR SÓDIO 70W </t>
  </si>
  <si>
    <t>09.11.068</t>
  </si>
  <si>
    <t xml:space="preserve">IL-53 LUMINARIA P/ VAPOR DE SODIO 1X150W EM POSTE 6M </t>
  </si>
  <si>
    <t>09.11.070</t>
  </si>
  <si>
    <t xml:space="preserve">IL-54 LUMINARIA P/ VAPOR DE SODIO 2X150W EM POSTE 6M </t>
  </si>
  <si>
    <t>09.11.074</t>
  </si>
  <si>
    <t xml:space="preserve">IL-64 ILUMINAÇÃO DECORATIVA P/AREA EXTERNA POSTE METÁLICO 4M LAMP. VAPOR SODIO 1X70W </t>
  </si>
  <si>
    <t>09.11.075</t>
  </si>
  <si>
    <t xml:space="preserve">IL-65 ILUMINAÇÃO DECORATIVA P/AREA EXTERNA POSTE METÁLICO 4M LAMP. FLUOR. 2X36W </t>
  </si>
  <si>
    <t>09.11.076</t>
  </si>
  <si>
    <t xml:space="preserve">IL-84 PROJETOR COM FACHO SIMÉTRICO OU ASSIMETRICO PARA LAMPADA TUBULAR DE VAPOR DE SÓDIO 1X150W. </t>
  </si>
  <si>
    <t>09.11.077</t>
  </si>
  <si>
    <t xml:space="preserve">IL-85 PROJETOR COM FACHO SIMÉTRICO OU ASSIMÉTRICO PARA LAMPADA TUBULAR DE VAPOR DE SÓDIO 1X250W. </t>
  </si>
  <si>
    <t>09.11.099</t>
  </si>
  <si>
    <t>09.12.001</t>
  </si>
  <si>
    <t xml:space="preserve">EX-01 EXAUSTOR AXIAL DN 40CM </t>
  </si>
  <si>
    <t>09.12.010</t>
  </si>
  <si>
    <t>EXAUSTOR DN 150MM VAZAO 280 M3HORA COM VENEZIANA AUTOFECHANTE INCLUSIVE DUTO EXAUSTAO USO EXCLUSIVO PADRAO CRECHE</t>
  </si>
  <si>
    <t>09.12.099</t>
  </si>
  <si>
    <t xml:space="preserve">SERVICOS DE APARELHOS ELETRICOS </t>
  </si>
  <si>
    <t>09.13.010</t>
  </si>
  <si>
    <t xml:space="preserve">PP-02 PARA RAIOS FRANKLIN COM MASTRO AÇO GALVANIZADO 02" X 3,00M </t>
  </si>
  <si>
    <t>09.13.011</t>
  </si>
  <si>
    <t xml:space="preserve">PP-03 PARA RAIOS FRANKLIN COM MASTRO AÇO GALVANIZADO 02" X 6,00M </t>
  </si>
  <si>
    <t>09.13.015</t>
  </si>
  <si>
    <t xml:space="preserve">BARRA CHATA ACO GALVANIZADO (3/4"X1/8") - CAPTOR P/ PARA RAIOS </t>
  </si>
  <si>
    <t>09.13.018</t>
  </si>
  <si>
    <t xml:space="preserve">BARRA CHATA ACO GALVANIZADO (3/4"X1/8") - DESCIDA P/ PARA RAIO </t>
  </si>
  <si>
    <t>09.13.025</t>
  </si>
  <si>
    <t xml:space="preserve">CORDOALHA DE AÇO GALV. A QUENTE 80MM2 (7/16") SOB A TERRA </t>
  </si>
  <si>
    <t>09.13.027</t>
  </si>
  <si>
    <t xml:space="preserve">TERRA SIMPLES - 1 HASTE COM CAIXA DE INSPEÇÃO E TAMPA DE CONCRETO </t>
  </si>
  <si>
    <t>09.13.028</t>
  </si>
  <si>
    <t xml:space="preserve">TERRA SIMPLES 1 HASTE COPERWELD DN 19MM X 3M SEM CAIXA DE INSPEÇAO </t>
  </si>
  <si>
    <t>09.13.030</t>
  </si>
  <si>
    <t xml:space="preserve">CAIXA SUSPENSA MEDIÇÃO ATERRRAMENTO 4"X2" POLIPROPILENO Ø2'' </t>
  </si>
  <si>
    <t>09.13.032</t>
  </si>
  <si>
    <t xml:space="preserve">CONEXAO EXOTERMICA CABO/CABO </t>
  </si>
  <si>
    <t>09.13.033</t>
  </si>
  <si>
    <t xml:space="preserve">CONEXAO EXOTERMICA CABO/HASTE </t>
  </si>
  <si>
    <t>09.13.034</t>
  </si>
  <si>
    <t xml:space="preserve">CONEXAO EXOTERMICA EM ESTRUTURA METALICA </t>
  </si>
  <si>
    <t>09.13.035</t>
  </si>
  <si>
    <t xml:space="preserve">RELATORIO DE INSPEÇAO E MEDIÇAO COM LAUDO TECNICO DO SISTEMA DE
PROTEÇAO CONTRA DESCARGAS ATMOSFERICAS CONFORME NBR 5419 </t>
  </si>
  <si>
    <t>09.13.036</t>
  </si>
  <si>
    <t xml:space="preserve">TUBO DE PVC Ø 2'' X 3,00M PARA PROTEÇAO DESCIDA DE CORDOALHA </t>
  </si>
  <si>
    <t>09.13.040</t>
  </si>
  <si>
    <t xml:space="preserve">CORDOALHA DE AÇO GALV. A QUENTE 50 MM2 (3/8") C/SUPORTE.DE FIXAÇÃO. </t>
  </si>
  <si>
    <t>09.13.099</t>
  </si>
  <si>
    <t xml:space="preserve">SERVICOS DE PARA-RAIOS </t>
  </si>
  <si>
    <t>09.50.001</t>
  </si>
  <si>
    <t xml:space="preserve">REMOCAO DE OLEO DE DISJUNTOR OU TRANSFORMADOR EM CABINE PRIMARIA </t>
  </si>
  <si>
    <t xml:space="preserve">L </t>
  </si>
  <si>
    <t>09.50.003</t>
  </si>
  <si>
    <t xml:space="preserve">REMOCAO DE ISOLADOR TIPO DISCO COMPL, INCL GANCHO DE SUSPENSAO OLHAL </t>
  </si>
  <si>
    <t>09.50.004</t>
  </si>
  <si>
    <t xml:space="preserve">REMOCAO DE BUCHA DE PASSAGEM INT/EXT, OU DE CHAPA P/ BUCHA PASS A.T. </t>
  </si>
  <si>
    <t>09.50.005</t>
  </si>
  <si>
    <t xml:space="preserve">REMOCAO DE BUCHA DE PASSAGEM PARA NEUTRO EM CABINE PRIMARIA </t>
  </si>
  <si>
    <t>09.50.007</t>
  </si>
  <si>
    <t xml:space="preserve">REMOCAO DE CANTONEIRA METALICA </t>
  </si>
  <si>
    <t>09.50.008</t>
  </si>
  <si>
    <t xml:space="preserve">REMOCAO DE ISOLADOR TIPO CASTANHA, INCLUSIVE GANCHO DE SUSTENTACAO </t>
  </si>
  <si>
    <t>09.50.009</t>
  </si>
  <si>
    <t xml:space="preserve">REMOCAO DE ISOLADOR TIPO PINO PARA A.T., INCLUSIVE PINO </t>
  </si>
  <si>
    <t>09.50.011</t>
  </si>
  <si>
    <t xml:space="preserve">REMOCAO DE VERGALHAO DE COBRE </t>
  </si>
  <si>
    <t>09.50.013</t>
  </si>
  <si>
    <t xml:space="preserve">REMOCAO DE MUFLA EXTERNA TRIPOLAR </t>
  </si>
  <si>
    <t>09.50.014</t>
  </si>
  <si>
    <t xml:space="preserve">REMOCAO DE MUFLA INTERNA TRIPOLAR </t>
  </si>
  <si>
    <t>09.50.016</t>
  </si>
  <si>
    <t xml:space="preserve">REMOCAO DE CABO DE A.T. TRIPOLAR </t>
  </si>
  <si>
    <t>09.50.018</t>
  </si>
  <si>
    <t xml:space="preserve">REMOCAO CHAVE SECCION TRIP SECA, COMANDO POR VARA/ESTRIBO FRONTAL </t>
  </si>
  <si>
    <t>09.50.020</t>
  </si>
  <si>
    <t xml:space="preserve">REMOCAO DE TRANSFORMADOR DE POTENCIAL COMPLETO </t>
  </si>
  <si>
    <t>09.50.022</t>
  </si>
  <si>
    <t xml:space="preserve">REMOCAO DE DISJUNTOR DE VOLUME NORMAL OU REDUZIDO </t>
  </si>
  <si>
    <t>09.50.023</t>
  </si>
  <si>
    <t xml:space="preserve">REMOCAO DE MANOPLA DE COMANDO DE DISJUNTOR DE A.T.(ENGRENAGEM INTERNA) </t>
  </si>
  <si>
    <t>09.50.024</t>
  </si>
  <si>
    <t xml:space="preserve">REMOCAO DE JANELA DE VENTILACAO PADRAO ELETROPAULO </t>
  </si>
  <si>
    <t>09.50.025</t>
  </si>
  <si>
    <t xml:space="preserve">REMOCAO RELE DE SOBRE-CORRENTE,INFRATENSAO/BOBINA MINIMA DO DISJ A.T. </t>
  </si>
  <si>
    <t>09.50.026</t>
  </si>
  <si>
    <t xml:space="preserve">REMOCAO DE TRANSFORMADOR DE POTENCIA EM CABINE PRIMARIA </t>
  </si>
  <si>
    <t>09.50.027</t>
  </si>
  <si>
    <t xml:space="preserve">REMOCAO DE TRANSFORMADOR DE POTENCIA EM POSTE OU ESTALEIRO </t>
  </si>
  <si>
    <t>09.50.029</t>
  </si>
  <si>
    <t xml:space="preserve">REMOÇÃO DE POSTE DE CONCRETO </t>
  </si>
  <si>
    <t>09.50.030</t>
  </si>
  <si>
    <t xml:space="preserve">REMOCAO DE PARA-RAIO TIPO CRISTAL VALVE EM POSTE SINGELO OU ESTALEIRO </t>
  </si>
  <si>
    <t>09.50.031</t>
  </si>
  <si>
    <t xml:space="preserve">REMOCAO DE PARA-RAIO TIPO CRISTAL-VALVE EM CABINE PRIMARIA </t>
  </si>
  <si>
    <t>09.50.032</t>
  </si>
  <si>
    <t xml:space="preserve">REMOCAO DE CRUZETA DE MADEIRA </t>
  </si>
  <si>
    <t>09.50.033</t>
  </si>
  <si>
    <t xml:space="preserve">REMOCAO DE MAO FRANCESA </t>
  </si>
  <si>
    <t>09.50.034</t>
  </si>
  <si>
    <t xml:space="preserve">REMOCAO DE CHAVE FUSIVEL INDICADORA TIPO MATHEUS </t>
  </si>
  <si>
    <t>09.50.036</t>
  </si>
  <si>
    <t xml:space="preserve">REMOCAO DE SUPORTE DE TRANSFORMADOR EM POSTE SINGELO OU ESTALEIRO </t>
  </si>
  <si>
    <t>09.50.037</t>
  </si>
  <si>
    <t xml:space="preserve">REMOCAO CINTA FIXACAO DE ELETRODUTO OU SELA P/CRUZETA MAD EM POSTE </t>
  </si>
  <si>
    <t>09.50.039</t>
  </si>
  <si>
    <t xml:space="preserve">REMOCAO DE CAIXAS DE MEDICAO OU CAIXAS P/ TRANSF. DE CORRENTE </t>
  </si>
  <si>
    <t>09.50.099</t>
  </si>
  <si>
    <t xml:space="preserve">DEMOLICOES DE ALTA TENSAO </t>
  </si>
  <si>
    <t>09.52.001</t>
  </si>
  <si>
    <t xml:space="preserve">REMOCAO DE POSTE ACO GALV. OU CAIXA ACO P/ ENTRADA ENERGIA EM B.T. </t>
  </si>
  <si>
    <t>09.52.002</t>
  </si>
  <si>
    <t xml:space="preserve">REMOCAO DE POSTE DE CONCRETO DE ENTRADA EM B.T. </t>
  </si>
  <si>
    <t>09.52.003</t>
  </si>
  <si>
    <t xml:space="preserve">REMOCAO DE ARMACAO TIPO BRAQUET </t>
  </si>
  <si>
    <t>09.52.004</t>
  </si>
  <si>
    <t xml:space="preserve">REMOCAO DE CABECOTE TIPO TELEFONICA </t>
  </si>
  <si>
    <t>09.52.005</t>
  </si>
  <si>
    <t xml:space="preserve">REMOCAO DE CAIXA DE ENTRADA DE TELEFONE PADRAO TELEFONICA </t>
  </si>
  <si>
    <t>09.52.007</t>
  </si>
  <si>
    <t xml:space="preserve">REMOCAO DE TUBULACAO ELETRICA EMBUTIDA ATE 2" </t>
  </si>
  <si>
    <t>09.52.008</t>
  </si>
  <si>
    <t xml:space="preserve">REMOCAO DE TUBULACAO ELETRICA EMBUTIDA ACIMA DE 2" </t>
  </si>
  <si>
    <t>09.52.009</t>
  </si>
  <si>
    <t xml:space="preserve">REMOCAO DE TUBULACAO ELETRICA APARENTE ATE 2" </t>
  </si>
  <si>
    <t>09.52.010</t>
  </si>
  <si>
    <t xml:space="preserve">REMOCAO DE TUBULACAO ELETRICA APARENTE ACIMA 2" </t>
  </si>
  <si>
    <t>09.52.015</t>
  </si>
  <si>
    <t xml:space="preserve">REMOCAO DE CAIXA PARA FUSIVEL OU TOMADA INSTALADA EM PERFILADOS </t>
  </si>
  <si>
    <t>09.52.016</t>
  </si>
  <si>
    <t xml:space="preserve">REMOCAO DE CAIXAS ESTAMPADAS </t>
  </si>
  <si>
    <t>09.52.017</t>
  </si>
  <si>
    <t xml:space="preserve">REMOCAO DE FIO EMBUTIDO ATE 16 MM2 </t>
  </si>
  <si>
    <t>09.52.018</t>
  </si>
  <si>
    <t xml:space="preserve">REMOCAO DE CABO EMBUTIDO ACIMA DE 16 MM2 </t>
  </si>
  <si>
    <t>09.52.019</t>
  </si>
  <si>
    <t xml:space="preserve">REMOCAO DE FIO APARENTE ATE 16 MM2 </t>
  </si>
  <si>
    <t>09.52.020</t>
  </si>
  <si>
    <t xml:space="preserve">REMOCAO DE CABO APARENTE ACIMA DE 16 MM2 </t>
  </si>
  <si>
    <t>09.52.021</t>
  </si>
  <si>
    <t xml:space="preserve">REMOCAO DE TERMINAIS ,CONECTORES DE PRESSAO OU ROLDANAS PARA CABOS </t>
  </si>
  <si>
    <t>09.52.022</t>
  </si>
  <si>
    <t xml:space="preserve">REMOCAO DE TERMINAIS OU CONECTORES DE SOLDA PARA CABOS </t>
  </si>
  <si>
    <t>09.52.026</t>
  </si>
  <si>
    <t xml:space="preserve">REMOCAO DE FUNDO OU PORTAS MADEIRA/METAL .P/QUADROS OU CAIXAS PASSAGEM </t>
  </si>
  <si>
    <t>09.52.028</t>
  </si>
  <si>
    <t xml:space="preserve">REMOCAO DE FECHADURAS TIPO YALE (Q.DISTRIBUICAO) </t>
  </si>
  <si>
    <t>09.52.029</t>
  </si>
  <si>
    <t xml:space="preserve">REMOCAO DE CHAVES BASE MARMORE,NH UNIPOLAR OU DISJUNT.NO-FUSE EM BT </t>
  </si>
  <si>
    <t>09.52.030</t>
  </si>
  <si>
    <t xml:space="preserve">REMOCAO DE DISJUNTOR QUICK-LAG OU BASE P/ FUSIVEL DIAZED EM B.T </t>
  </si>
  <si>
    <t>09.52.034</t>
  </si>
  <si>
    <t xml:space="preserve">REMOCAO DE BASE OU CHAVE PARA FUSIVEL NH TIPO UNIPOLAR </t>
  </si>
  <si>
    <t>09.52.035</t>
  </si>
  <si>
    <t xml:space="preserve">REMOCAO DE CHAVE OU BASE NH TRIPOL. OU CHAVE PACCO ROTATIVA EM B.T </t>
  </si>
  <si>
    <t>09.52.037</t>
  </si>
  <si>
    <t xml:space="preserve">REMOCAO DE CHAVE DE ACAO RAPIDA,COMANDO FRONTAL MONTADO EM PAINEL B.T </t>
  </si>
  <si>
    <t>09.52.039</t>
  </si>
  <si>
    <t xml:space="preserve">REMOCAO DE BARRAMENTO DE COBRE </t>
  </si>
  <si>
    <t>09.52.099</t>
  </si>
  <si>
    <t xml:space="preserve">DEMOLICOES DE BAIXA TENSAO </t>
  </si>
  <si>
    <t>09.54.001</t>
  </si>
  <si>
    <t xml:space="preserve">REMOCAO DE INTERRUPTORES TOMADAS BOTOES DE CAMPAINHA E CIGARRAS </t>
  </si>
  <si>
    <t>09.54.002</t>
  </si>
  <si>
    <t xml:space="preserve">REMOCAO DE CHAVE AUTOMATICA DA BOIA </t>
  </si>
  <si>
    <t>09.54.003</t>
  </si>
  <si>
    <t xml:space="preserve">REMOCAO DE CONTACTOR MAGNETICO P/ QUADRO DE COMANDO DE BOMBA RECALQUE </t>
  </si>
  <si>
    <t>09.54.004</t>
  </si>
  <si>
    <t xml:space="preserve">REMOCAO DE MOTOR BOMBA DE RECALQUE </t>
  </si>
  <si>
    <t>09.54.005</t>
  </si>
  <si>
    <t xml:space="preserve">REMOCAO AP.ILUM FLUORESC.C/PLAFON E PEND,OU CANOPLA P/ LUM.PENDENTE </t>
  </si>
  <si>
    <t>09.54.006</t>
  </si>
  <si>
    <t xml:space="preserve">REMOCAO APARELHO ILUMINACAO,PLAFONS E PENDENTES P/LAMPADAS FLUORESC </t>
  </si>
  <si>
    <t>09.54.007</t>
  </si>
  <si>
    <t xml:space="preserve">REMOCAO DE SOQUETES P/ LAMPADAS INCANDES OU DE CORRENTES P/ PENDENTES </t>
  </si>
  <si>
    <t>09.54.013</t>
  </si>
  <si>
    <t xml:space="preserve">REMOCAO DE REATORES PARA LAMPADAS HG EM POSTES </t>
  </si>
  <si>
    <t>09.54.014</t>
  </si>
  <si>
    <t xml:space="preserve">REMOCAO DE AP. ILUMIN. EM POSTES OU DE PROJETORES EM FACHADAS </t>
  </si>
  <si>
    <t>09.54.016</t>
  </si>
  <si>
    <t xml:space="preserve">REMOCAO DE PROJETORES EM JARDINS OU DE LUZ DE OBSTACULO </t>
  </si>
  <si>
    <t>09.54.017</t>
  </si>
  <si>
    <t xml:space="preserve">REMOCAO DE ARANDELA EXTERNA EM BRACO DE FERRO </t>
  </si>
  <si>
    <t>09.54.018</t>
  </si>
  <si>
    <t xml:space="preserve">REMOCAO DO APARELHO A PROVA DE TEMPO, GASES E VAPOR </t>
  </si>
  <si>
    <t>09.54.019</t>
  </si>
  <si>
    <t xml:space="preserve">REMOCAO DE CRUZETAS DE FERRO PARA FIXACAO DE PROJETORES </t>
  </si>
  <si>
    <t>09.54.020</t>
  </si>
  <si>
    <t xml:space="preserve">REMOCAO DE POSTE CURVO, INCLUINDO BASES DE FIXACAO </t>
  </si>
  <si>
    <t>09.54.021</t>
  </si>
  <si>
    <t xml:space="preserve">REMOCAO DE POSTE DE FERRO RETO ENGASTADO NO SOLO </t>
  </si>
  <si>
    <t>09.54.099</t>
  </si>
  <si>
    <t xml:space="preserve">DEMOLICOES DE APARELHOS E EQUIPAMENTOS </t>
  </si>
  <si>
    <t>09.56.001</t>
  </si>
  <si>
    <t xml:space="preserve">REMOCAO DE CAPTOR DE PARA-RAIOS TIPO FRANKLIN OU RADIATIVO </t>
  </si>
  <si>
    <t>09.56.003</t>
  </si>
  <si>
    <t xml:space="preserve">REMOCAO DE BASE E HASTE DE PARA-RAIO </t>
  </si>
  <si>
    <t>09.56.004</t>
  </si>
  <si>
    <t xml:space="preserve">REMOCAO CABOS E ESTICADORES OU DE BRACADEIRAS P/ 3 ESTAIS EM P.RAIOS </t>
  </si>
  <si>
    <t>09.56.005</t>
  </si>
  <si>
    <t xml:space="preserve">REMOCAO DE CABO DE COBRE NU </t>
  </si>
  <si>
    <t>09.56.006</t>
  </si>
  <si>
    <t xml:space="preserve">REMOCAO DE CABO COBRE NU PARA ATERRAMENTO </t>
  </si>
  <si>
    <t>09.56.007</t>
  </si>
  <si>
    <t xml:space="preserve">REMOCAO DE CONECTOR TIPO SPLIT-BOLDT PARA CABOS DE ATERRAMENTO </t>
  </si>
  <si>
    <t>09.56.009</t>
  </si>
  <si>
    <t xml:space="preserve">REMOCAO DE BRACADEIRAS PARA PASSAGEM DE CABOS DE COBRE NU </t>
  </si>
  <si>
    <t>09.56.012</t>
  </si>
  <si>
    <t xml:space="preserve">REMOCAO DE TUBO DE PROTECAO DE CABO DE COBRE NU INCL. FIXACOES </t>
  </si>
  <si>
    <t>09.56.099</t>
  </si>
  <si>
    <t xml:space="preserve">DEMOLICOES DE PARA-RAIOS E ATERRAMENTO </t>
  </si>
  <si>
    <t>09.60.003</t>
  </si>
  <si>
    <t xml:space="preserve">RETIRADA DE ISOLADOR TIPO DISCO COMPL INCL GANCHO DE SUSPENSAO TIPO OLHAL </t>
  </si>
  <si>
    <t>09.60.004</t>
  </si>
  <si>
    <t xml:space="preserve">RETIRADA DE BUCHA DE PASS.INT/EXT, OU DE CHAPA ACO P/ BUCHA PASSAGEM A.T. </t>
  </si>
  <si>
    <t>09.60.007</t>
  </si>
  <si>
    <t xml:space="preserve">RETIRADA DE CANTONEIRA METÁLICA </t>
  </si>
  <si>
    <t>09.60.008</t>
  </si>
  <si>
    <t xml:space="preserve">RETIRADA DE ISOLADOR TIPO CASTANHA INCL GANCHO DE SUSTENTAÇÃO </t>
  </si>
  <si>
    <t>09.60.009</t>
  </si>
  <si>
    <t xml:space="preserve">RETIRADA DE ISOLADOR TIPO PINO PARA A.T. INCLUSIVE PINO </t>
  </si>
  <si>
    <t>09.60.011</t>
  </si>
  <si>
    <t xml:space="preserve">RETIRADA DE VERGALHÃO DE COBRE </t>
  </si>
  <si>
    <t>09.60.012</t>
  </si>
  <si>
    <t xml:space="preserve">RETIRADA DE TERMINAL OU CONECTOR PARA VERGALHAO DE COBRE </t>
  </si>
  <si>
    <t>09.60.018</t>
  </si>
  <si>
    <t xml:space="preserve">RETIRADA DE CHAVE SECCION TRIP SECA, COMANDO POR VARA/ESTRIBO FRONTAL </t>
  </si>
  <si>
    <t>09.60.020</t>
  </si>
  <si>
    <t xml:space="preserve">RETIRADA DE TRANSFORMADOR DE POTENCIAL COMPLETO </t>
  </si>
  <si>
    <t>09.60.022</t>
  </si>
  <si>
    <t xml:space="preserve">RETIRADA DE DISJUNTOR DE VOLUME NORMAL OU REDUZIDO </t>
  </si>
  <si>
    <t>09.60.023</t>
  </si>
  <si>
    <t xml:space="preserve">RETIRADA DE MANOPLA DE COMANDO DO DISJUNTOR DE A.T. (ENGRENAGEM INTERNA) </t>
  </si>
  <si>
    <t>09.60.026</t>
  </si>
  <si>
    <t xml:space="preserve">RETIRADA DE TRANSFORMADOR DE POTENCIA EM CABINE PRIMARIA </t>
  </si>
  <si>
    <t>09.60.027</t>
  </si>
  <si>
    <t xml:space="preserve">RETIRADA DE TRANSFORMADOR DE POTENCIA EM POSTE OU ESTALEIRO </t>
  </si>
  <si>
    <t>09.60.029</t>
  </si>
  <si>
    <t xml:space="preserve">RETIRADA DE POSTE DE CONCRETO </t>
  </si>
  <si>
    <t>09.60.034</t>
  </si>
  <si>
    <t xml:space="preserve">RETIRADA DE CHAVE FUSIVEL INDICADORA TIPO MATHEUS </t>
  </si>
  <si>
    <t>09.60.099</t>
  </si>
  <si>
    <t xml:space="preserve">RETIRADAS DE ALTA TENSAO </t>
  </si>
  <si>
    <t>09.62.001</t>
  </si>
  <si>
    <t xml:space="preserve">RETIRADA DE POSTE GALVANIZADO DE ENTRADA EM B.T. </t>
  </si>
  <si>
    <t>09.62.002</t>
  </si>
  <si>
    <t xml:space="preserve">RETIRADA DE POSTE DE CONCRETO DE ENTRADA EM B.T. </t>
  </si>
  <si>
    <t>09.62.003</t>
  </si>
  <si>
    <t xml:space="preserve">RETIRADA DE ARMACAO T BRAQUET, CONDULETES OU DE CX.FUSIV/TOMADAS EM PERFILADO </t>
  </si>
  <si>
    <t>09.62.004</t>
  </si>
  <si>
    <t xml:space="preserve">RETIRADA DE CABECOTE PADRAO TELEFONICA OU DE BASE P/DISJUNTOR QUICK LAG </t>
  </si>
  <si>
    <t>09.62.009</t>
  </si>
  <si>
    <t xml:space="preserve">RETIRADA DE TUBULACAO ELETRICA APARENTE ATE 2" </t>
  </si>
  <si>
    <t>09.62.010</t>
  </si>
  <si>
    <t xml:space="preserve">RETIRADA DE TUBULACAO ELETRICA APARENTE ACIMA 2" </t>
  </si>
  <si>
    <t>09.62.012</t>
  </si>
  <si>
    <t xml:space="preserve">RETIRADA DE PERFILADOS </t>
  </si>
  <si>
    <t>09.62.014</t>
  </si>
  <si>
    <t xml:space="preserve">RETIRADA DE GANCHOS DE SUSTENTACAO DE LUMINARIAS EM PERFILADOS </t>
  </si>
  <si>
    <t>09.62.017</t>
  </si>
  <si>
    <t xml:space="preserve">RETIRADA DE FIO EMBUTIDO ATE 16 MM2 </t>
  </si>
  <si>
    <t>09.62.018</t>
  </si>
  <si>
    <t xml:space="preserve">RETIRADA DE CABO EMBUTIDO ACIMA DE 16 MM2 </t>
  </si>
  <si>
    <t>09.62.019</t>
  </si>
  <si>
    <t xml:space="preserve">RETIRADA DE FIO APARENTE ATE 16 MM2 </t>
  </si>
  <si>
    <t>09.62.020</t>
  </si>
  <si>
    <t xml:space="preserve">RETIRADA DE CABO APARENTE ACIMA DE 16 MM2 </t>
  </si>
  <si>
    <t>09.62.021</t>
  </si>
  <si>
    <t xml:space="preserve">RETIRADA DE TERMINAIS/CONECTORES DE PRESSAO P/CABOS OU DE ROLDANAS </t>
  </si>
  <si>
    <t>09.62.024</t>
  </si>
  <si>
    <t xml:space="preserve">RETIRADA E DESMONTAGEM QD.DISTRIB, CAIXA PASSAGEM OU QD. CHAMADA </t>
  </si>
  <si>
    <t>09.62.099</t>
  </si>
  <si>
    <t xml:space="preserve">RETIRADAS DE BAIXA TENSAO </t>
  </si>
  <si>
    <t>09.64.004</t>
  </si>
  <si>
    <t xml:space="preserve">RETIRADA DE MOTOR DE BOMBA DE RECALQUE </t>
  </si>
  <si>
    <t>09.64.005</t>
  </si>
  <si>
    <t xml:space="preserve">RETIRADA DE APARELHO DE ILUMINACAO, PLAFONS E PENDENTES P/LAMPADAS INCANDESC </t>
  </si>
  <si>
    <t>09.64.006</t>
  </si>
  <si>
    <t xml:space="preserve">RETIRADA DE APARELHOS DE ILUMINACAO, PLAFONS E PENDENTES P/LAMPADAS FLUORESC </t>
  </si>
  <si>
    <t>09.64.014</t>
  </si>
  <si>
    <t xml:space="preserve">RETIRADA DE AP.ILUM.EM POSTE,ARANDELA EXT BRACO ACO OU PROJET EM FACHADA </t>
  </si>
  <si>
    <t>09.64.016</t>
  </si>
  <si>
    <t xml:space="preserve">RETIRADA DE PROJETORES EM JARDINS </t>
  </si>
  <si>
    <t>09.64.018</t>
  </si>
  <si>
    <t xml:space="preserve">RETIRADA DE APARELHO A PROVA DE TEMPO, GASES E VAPOR </t>
  </si>
  <si>
    <t>09.64.020</t>
  </si>
  <si>
    <t xml:space="preserve">RETIRADA DE POSTE CURVO, INCLUINDO BASES DE FIXACAO </t>
  </si>
  <si>
    <t>09.64.023</t>
  </si>
  <si>
    <t xml:space="preserve">RETIRADA DE POSTE DE FERRO RETO ENGASTADO NO SOLO </t>
  </si>
  <si>
    <t>09.64.024</t>
  </si>
  <si>
    <t xml:space="preserve">RETIRADA DE POSTE DE CONCRETO DE ATE 10M ACIMA DO SOLO </t>
  </si>
  <si>
    <t>09.64.099</t>
  </si>
  <si>
    <t xml:space="preserve">RETIRADAS DE APARELHOS E EQUIPAMENTOS </t>
  </si>
  <si>
    <t>09.66.001</t>
  </si>
  <si>
    <t xml:space="preserve">RETIRADA DE CAPTOR DE PARA-RAIOS TIPO FRANKLIN </t>
  </si>
  <si>
    <t>09.66.003</t>
  </si>
  <si>
    <t xml:space="preserve">RETIRADA DE BASE E HASTE,OU DE BRAÇADEIRA C/3 ESTAIS EM PARA-RAIOS </t>
  </si>
  <si>
    <t>09.66.004</t>
  </si>
  <si>
    <t xml:space="preserve">RETIRADA DE CABOS DE AÇO E ESTICADORES DE PARA-RAIOS </t>
  </si>
  <si>
    <t>09.66.005</t>
  </si>
  <si>
    <t xml:space="preserve">RETIRADA DE CABO DE COBRE NU </t>
  </si>
  <si>
    <t>09.66.006</t>
  </si>
  <si>
    <t xml:space="preserve">RETIRADA DE CABO DE COBRE NU PARA ATERRAMENTO </t>
  </si>
  <si>
    <t>09.66.007</t>
  </si>
  <si>
    <t xml:space="preserve">RETIRADA DE CONECTOR TIPO SPLIT-BOLT PARA CABOS DE ATERRAMENTO </t>
  </si>
  <si>
    <t>09.66.009</t>
  </si>
  <si>
    <t xml:space="preserve">RETIRADA DE BRAÇADEIRAS PARA PASSAGEM DE CABO DE COBRE NU </t>
  </si>
  <si>
    <t>09.66.099</t>
  </si>
  <si>
    <t xml:space="preserve">RETIRADAS DE PARA-RAIOS E ATERRAMENTOS </t>
  </si>
  <si>
    <t>09.70.003</t>
  </si>
  <si>
    <t xml:space="preserve">RECOLOCAÇÃO DE ISOLADOR TIPO DISCO COMPL, INCLUS GANCHO DE SUSPENSAO TIPO OLHAL </t>
  </si>
  <si>
    <t>09.70.004</t>
  </si>
  <si>
    <t xml:space="preserve">RECOLOCAÇÃO DE BUCHA PASS.INT/EXT OU DE CH.ACO P/BUCHA PASSAGEM EM A.T </t>
  </si>
  <si>
    <t>09.70.007</t>
  </si>
  <si>
    <t xml:space="preserve">RECOLOCAÇÃO DE CANTONEIRA METALICA </t>
  </si>
  <si>
    <t>09.70.008</t>
  </si>
  <si>
    <t xml:space="preserve">RECOLOCAÇÃO DE ISOLADOR CASTANHA OU DE TERMINAL/CONEC. P/BARRAM.COBRE A.T </t>
  </si>
  <si>
    <t>09.70.009</t>
  </si>
  <si>
    <t xml:space="preserve">RECOLOCAÇÃO DE ISOLADOR TIPO PINO PARA A.T. INCLUSIVE PINO </t>
  </si>
  <si>
    <t>09.70.011</t>
  </si>
  <si>
    <t xml:space="preserve">RECOLOCAÇÃO DE VERGALHÃO DE COBRE </t>
  </si>
  <si>
    <t>09.70.018</t>
  </si>
  <si>
    <t xml:space="preserve">RECOLOCAÇÃO DE CHAVE SECCIONADORA TRIP SECA,COMANDO POR
VARA/ESTRIBO FRONTAL </t>
  </si>
  <si>
    <t>09.70.020</t>
  </si>
  <si>
    <t xml:space="preserve">RECOLOCAÇÃO DE CH.FUSIV.INDICADORA OU DE TRANSF.DE POTENCIAL COMPL. A.T </t>
  </si>
  <si>
    <t>09.70.022</t>
  </si>
  <si>
    <t xml:space="preserve">RECOLOCAÇÃO DE DISJUNTOR DE VOLUME NORMAL OU REDUZIDO </t>
  </si>
  <si>
    <t>09.70.023</t>
  </si>
  <si>
    <t xml:space="preserve">RECOLOCAÇÃO DE MANOPLA DE COMANDO DO DISJUNTOR DE A.T. (ENGRENAGEM INTERNA)  </t>
  </si>
  <si>
    <t>09.70.026</t>
  </si>
  <si>
    <t xml:space="preserve">RECOLOCAÇÃO DE TRANSFORMADOR DE POTENCIA EM POSTE OU CAB.PRIMARIA </t>
  </si>
  <si>
    <t>09.70.029</t>
  </si>
  <si>
    <t xml:space="preserve">RECOLOCAÇÃO DE POSTE DE CONCRETO </t>
  </si>
  <si>
    <t>09.70.099</t>
  </si>
  <si>
    <t xml:space="preserve">RECOLOCACOES DE ALTA TENSAO </t>
  </si>
  <si>
    <t>09.72.003</t>
  </si>
  <si>
    <t xml:space="preserve">RECOLOCAÇÃO DE CABECOTE TELEFONICA, ARMACAO BRAQUET OU CONECTORES PRESSAO P/CABOS </t>
  </si>
  <si>
    <t>09.72.004</t>
  </si>
  <si>
    <t xml:space="preserve">RECOLOCAÇÃO DE POSTE GALVANIZADO DE ENTRADA B.T. </t>
  </si>
  <si>
    <t>09.72.005</t>
  </si>
  <si>
    <t xml:space="preserve">RECOLOCAÇÃO DE POSTE DE CONCRETO DE ENTRADA EM B.T. </t>
  </si>
  <si>
    <t>09.72.009</t>
  </si>
  <si>
    <t xml:space="preserve">RECOLOCAÇÃO DE TUBULACAO ELETRICA APARENTE ATE 2" </t>
  </si>
  <si>
    <t>09.72.010</t>
  </si>
  <si>
    <t xml:space="preserve">RECOLOCAÇÃO DE TUBULACAO ELETRICA APARENTE ACIMA DE 2" </t>
  </si>
  <si>
    <t>09.72.011</t>
  </si>
  <si>
    <t xml:space="preserve">RECOLOCAÇÃO DE CONDULETES OU DE CX.FUSIV. OU DE TOMADA INSTAL. EM PERFILADOS </t>
  </si>
  <si>
    <t>09.72.012</t>
  </si>
  <si>
    <t xml:space="preserve">RECOLOCAÇÃO DE PERFILADOS </t>
  </si>
  <si>
    <t>09.72.014</t>
  </si>
  <si>
    <t xml:space="preserve">RECOLOCAÇÃO DE GANCHOS DE SUSTENTACAO DE LUMINARIAS E PERFILADOS </t>
  </si>
  <si>
    <t>09.72.017</t>
  </si>
  <si>
    <t xml:space="preserve">RECOLOCAÇÃO DE FIO EMBUTIDO ATE 16 MM2 </t>
  </si>
  <si>
    <t>09.72.018</t>
  </si>
  <si>
    <t xml:space="preserve">RECOLOCAÇÃO DE CABO EMBUTIDO ACIMA DE 16 MM2 </t>
  </si>
  <si>
    <t>09.72.019</t>
  </si>
  <si>
    <t xml:space="preserve">RECOLOCAÇÃO DE FIO APARENTE ATE 16 MM2 </t>
  </si>
  <si>
    <t>09.72.020</t>
  </si>
  <si>
    <t xml:space="preserve">RECOLOCAÇÃO DE CABO APARENTE ACIMA DE 16 MM2 </t>
  </si>
  <si>
    <t>09.72.023</t>
  </si>
  <si>
    <t xml:space="preserve">RECOLOCAÇÃO DE ROLDANAS </t>
  </si>
  <si>
    <t>09.72.024</t>
  </si>
  <si>
    <t xml:space="preserve">RECOLOCAÇÃO E MONTAGEM DE QD.DISTRIB,CX DE PASSAG MET OU QD.CHAMADA </t>
  </si>
  <si>
    <t>09.72.031</t>
  </si>
  <si>
    <t xml:space="preserve">RECOLOCAÇÃO DE BASE DE DISJUNTOR TIPO QUICK-LAG EM CHAPA DE FERRO </t>
  </si>
  <si>
    <t>09.72.099</t>
  </si>
  <si>
    <t xml:space="preserve">RECOLOCACOES DE BAIXA TENSAO </t>
  </si>
  <si>
    <t>09.74.004</t>
  </si>
  <si>
    <t xml:space="preserve">RECOLOCAÇÃO DE MOTOR DE BOMBA DE RECALQUE </t>
  </si>
  <si>
    <t>09.74.005</t>
  </si>
  <si>
    <t xml:space="preserve">RECOLOCAÇÃO DE AP.ILUM.(PLAFON OU PEND.)P/LAMP.INCAND OU DE PROJET EM JARDINS </t>
  </si>
  <si>
    <t>09.74.006</t>
  </si>
  <si>
    <t xml:space="preserve">RECOLOCAÇÃO DE APARELHO DE ILUMINACAO,PLAFONS OU PENDENTES P/ LAMP FLUORESCENTES </t>
  </si>
  <si>
    <t>09.74.015</t>
  </si>
  <si>
    <t xml:space="preserve">RECOLOCAÇÃO DE PROJ.EM FACHADAS OU AP.ILUMIN.A PROVA DE TEMPO </t>
  </si>
  <si>
    <t>09.74.017</t>
  </si>
  <si>
    <t xml:space="preserve">RECOLOCAÇÃO DE ARANDELA EXTERNA EM BRACO DE FERRO </t>
  </si>
  <si>
    <t>09.74.018</t>
  </si>
  <si>
    <t xml:space="preserve">RECOLOCAÇÃO DE APARELHOS DE ILUMINAÇÃO EM POSTE </t>
  </si>
  <si>
    <t>09.74.019</t>
  </si>
  <si>
    <t xml:space="preserve">RECOLOCAÇÃO DE POSTE CURVO, INCLUINDO BASE DE FIXACAO </t>
  </si>
  <si>
    <t>09.74.023</t>
  </si>
  <si>
    <t xml:space="preserve">RECOLOCAÇÃO DE POSTE DE FERRO RETO ENGASTADO NO SOLO </t>
  </si>
  <si>
    <t>09.74.024</t>
  </si>
  <si>
    <t xml:space="preserve">RECOLOCAÇÃO DE POSTE DE CONCRETO DE ATE 10M ACIMA DO SOLO </t>
  </si>
  <si>
    <t>09.74.099</t>
  </si>
  <si>
    <t xml:space="preserve">RECOLOCACOES DE APARELHOS E EQUIPAMENTOS </t>
  </si>
  <si>
    <t>09.76.001</t>
  </si>
  <si>
    <t xml:space="preserve">RECOLOCAÇÃO DE CAPTOR DE PARA-RAIOS TIPO FRANKLIN OU RADIOATIVO </t>
  </si>
  <si>
    <t>09.76.003</t>
  </si>
  <si>
    <t xml:space="preserve">RECOLOCAÇÃO DE BASE E HASTE DE PARA-RAIOS </t>
  </si>
  <si>
    <t>09.76.004</t>
  </si>
  <si>
    <t xml:space="preserve">RECOLOCAÇÃO DE CABO ACO E ESTICADORES,OU DE CABO COBRE NU P/ATERR. P.RAIOS </t>
  </si>
  <si>
    <t>09.76.005</t>
  </si>
  <si>
    <t xml:space="preserve">RECOLOCAÇÃO DE CABO DE COBRE NU </t>
  </si>
  <si>
    <t>09.76.007</t>
  </si>
  <si>
    <t xml:space="preserve">RECOLOCAÇÃO DE CONECTOR TIPO SPLIT-BOLT PARA CABOS DE ATERRAMENTO </t>
  </si>
  <si>
    <t>09.76.009</t>
  </si>
  <si>
    <t xml:space="preserve">RECOLOCAÇÃO DE BRACADEIRAS PARA 3 ESTAIS OU PARA PASSAGEM DE CABO DE COBRE NU </t>
  </si>
  <si>
    <t>09.76.099</t>
  </si>
  <si>
    <t xml:space="preserve">RECOLOCACOES DE PARA-RAIOS E ATERRAMENTO </t>
  </si>
  <si>
    <t>09.80.001</t>
  </si>
  <si>
    <t xml:space="preserve">OLEO P/DISJUNTOR EM TRANSFOMADOR DE ALTA TENSAO EM CABINE </t>
  </si>
  <si>
    <t>09.80.002</t>
  </si>
  <si>
    <t xml:space="preserve">OLEO PARA TRANSFORMADOR DE ALTA TENSAO EM POSTE SINGELO OU ESTALEIRO </t>
  </si>
  <si>
    <t>09.80.003</t>
  </si>
  <si>
    <t xml:space="preserve">ISOLADOR TIPO DISCO 15 KV 6" (150 MM) </t>
  </si>
  <si>
    <t>09.80.004</t>
  </si>
  <si>
    <t xml:space="preserve">CHAPA DE FERRO DE 1,50 X 0,50 M PARA BUCHA DE PASSAGEM </t>
  </si>
  <si>
    <t>09.80.005</t>
  </si>
  <si>
    <t xml:space="preserve">BUCHA PARA PASSAGEM INTERNA/EXTERNA COM ISOLACAO PARA 15 KV </t>
  </si>
  <si>
    <t>09.80.006</t>
  </si>
  <si>
    <t xml:space="preserve">BUCHA DE PASSAGEM PARA NEUTRO </t>
  </si>
  <si>
    <t>09.80.007</t>
  </si>
  <si>
    <t xml:space="preserve">CANTONEIRA DE FERRO 1 1/2" X 1 1/2" X 1/8" </t>
  </si>
  <si>
    <t>09.80.008</t>
  </si>
  <si>
    <t xml:space="preserve">JANELA DE VENTILACAO PADRAO ELETROPAULO DE 0,40 X 0,40 X 0,15 M </t>
  </si>
  <si>
    <t>09.80.010</t>
  </si>
  <si>
    <t xml:space="preserve">ISOLADOR TIPO PINO PARA 15 KV, INCLUSIVE PINO, INSTALADO EM CABINE </t>
  </si>
  <si>
    <t>09.80.011</t>
  </si>
  <si>
    <t xml:space="preserve">ISOLADOR TIPO PINO PARA 15 KV, INCLUSIVE PINO, INSTALADO EM POSTE </t>
  </si>
  <si>
    <t>09.80.012</t>
  </si>
  <si>
    <t xml:space="preserve">VERGALHAO DE COBRE DE 3/8" (10MM) </t>
  </si>
  <si>
    <t>09.80.013</t>
  </si>
  <si>
    <t xml:space="preserve">VERGALHAO DE COBRE DE 1/2" (12,5MM) </t>
  </si>
  <si>
    <t>09.80.014</t>
  </si>
  <si>
    <t xml:space="preserve">TERMINAL OU CONECTOR PARA VERGALHAO DE COBRE DE 3/8" (10 MM2) </t>
  </si>
  <si>
    <t>09.80.015</t>
  </si>
  <si>
    <t xml:space="preserve">TERMINAL OU CONECTOR PARA VERGALHAO DE COBRE DE 1/2" (12,5 MM2) </t>
  </si>
  <si>
    <t>09.80.017</t>
  </si>
  <si>
    <t xml:space="preserve">MUFLA TERMINAL UNIPOLAR EXTERNA P/ CABO ISOLAÇÃO XLPE 15KV ATE 35MM2 </t>
  </si>
  <si>
    <t>09.80.019</t>
  </si>
  <si>
    <t xml:space="preserve">MUFLA TERMINAL UNIPOLAR INTERNA P/ CABO ISOLAÇÃO XLPE 15KV ATE 35MM2 </t>
  </si>
  <si>
    <t>09.80.021</t>
  </si>
  <si>
    <t xml:space="preserve">CABO SECO TRIPOLAR (THV SINTENAX) 3X25 MM2 / 15KV </t>
  </si>
  <si>
    <t>09.80.022</t>
  </si>
  <si>
    <t xml:space="preserve">CABO SECO TRIPOLAR (THV SINTENAX) 3 X 35 MM2 / 15KV </t>
  </si>
  <si>
    <t>09.80.023</t>
  </si>
  <si>
    <t xml:space="preserve">CABO SECO UNIPOLAR (THV SINTENAX) 16 MM2/15 KV </t>
  </si>
  <si>
    <t>09.80.024</t>
  </si>
  <si>
    <t xml:space="preserve">CABO DE POTENCIA UNIPOLAR ISOLAÇÃO XLPE CLASSE 15KV 25MM2 </t>
  </si>
  <si>
    <t>09.80.025</t>
  </si>
  <si>
    <t xml:space="preserve">CABO DE POTENCIA UNIPOLAR ISOLAÇÃO XLPE CLASSE 15KV 35MM2 </t>
  </si>
  <si>
    <t>09.80.026</t>
  </si>
  <si>
    <t xml:space="preserve">CHAVE SECCIONADORA TRIPOLAR SECA PARA 200A/15 KV C/ CMD PROLONGADO </t>
  </si>
  <si>
    <t>09.80.029</t>
  </si>
  <si>
    <t xml:space="preserve">CHAVE FUSIVEL INDIC 'MATHEUS' P/100 A/15 KV RUPTURA 1200A POSTE/ESTAL </t>
  </si>
  <si>
    <t>09.80.030</t>
  </si>
  <si>
    <t xml:space="preserve">CHAVE FUSIVEL INDIC 'MATHEUS' P/100A/15 KV RUPTURA 1200A EM CABINE </t>
  </si>
  <si>
    <t>09.80.033</t>
  </si>
  <si>
    <t xml:space="preserve">TRANSFORMADOR DE CORRENTE PARA M.T. 15 KV </t>
  </si>
  <si>
    <t>09.80.034</t>
  </si>
  <si>
    <t xml:space="preserve">TRANSFORMADOR DE POTENCIAL 400 W/220V COM FUSIVEL DE M.T. 15 KV </t>
  </si>
  <si>
    <t>09.80.036</t>
  </si>
  <si>
    <t xml:space="preserve">DISJUNTOR VOL REDUZIDO OLEO 15KV/250 PL15B MVA 630 ACION. MANUAL - COMPLETO </t>
  </si>
  <si>
    <t>09.80.038</t>
  </si>
  <si>
    <t xml:space="preserve">BOBINA MINIMA DO DISJUNTOR </t>
  </si>
  <si>
    <t>09.80.039</t>
  </si>
  <si>
    <t xml:space="preserve">RELE FALTA-DE-FASE TRIFASICO TIPO ST 220/110 V PEXTRON OU SIMILAR </t>
  </si>
  <si>
    <t>09.80.040</t>
  </si>
  <si>
    <t xml:space="preserve">RELE PRIMARIO DE SOBRECORRENTE P/DISJ. DE MEDIA TENSAO </t>
  </si>
  <si>
    <t>09.80.041</t>
  </si>
  <si>
    <t xml:space="preserve">MANOPLA DE COMANDO DE DISJUNTOR DE A. T. </t>
  </si>
  <si>
    <t>09.80.042</t>
  </si>
  <si>
    <t xml:space="preserve">TAPETE DE BORRACHA DE 100 X 100 X 0,5 CM </t>
  </si>
  <si>
    <t>09.80.043</t>
  </si>
  <si>
    <t xml:space="preserve">LUVA DE BORRACHA PARA A.T. 20 KV </t>
  </si>
  <si>
    <t>09.80.044</t>
  </si>
  <si>
    <t xml:space="preserve">VARA MANOPLA DE FENOLITE DE 2,70 M P/ CHAVE SECCIONADORA - 15 KV </t>
  </si>
  <si>
    <t>09.80.048</t>
  </si>
  <si>
    <t xml:space="preserve">SELA PARA CRUZETA DE MADEIRA </t>
  </si>
  <si>
    <t>09.80.049</t>
  </si>
  <si>
    <t xml:space="preserve">SUPORTE DE TRANSFORMADOR EM POSTE OU ESTALEIRO </t>
  </si>
  <si>
    <t>09.80.050</t>
  </si>
  <si>
    <t xml:space="preserve">CRUZETA DE MADEIRA DE 2400 MM </t>
  </si>
  <si>
    <t>09.80.051</t>
  </si>
  <si>
    <t xml:space="preserve">MAO FRANCESA DE 700 MM </t>
  </si>
  <si>
    <t>09.80.052</t>
  </si>
  <si>
    <t xml:space="preserve">CAIXA PARA TRANSFORMADOR DE CORRENTE PADRAO ELEKTRO </t>
  </si>
  <si>
    <t>09.80.053</t>
  </si>
  <si>
    <t xml:space="preserve">CAIXA DE MEDICAO PADRAO ELEKTRO - 0,70 X 0,60 X 0,25 M </t>
  </si>
  <si>
    <t>09.80.055</t>
  </si>
  <si>
    <t xml:space="preserve">TRANSF-POT 45 KVA-M.T.13,2(5%)B.T.220/127V(5%)EM POSTE/ESTALEIRO </t>
  </si>
  <si>
    <t>09.80.057</t>
  </si>
  <si>
    <t xml:space="preserve">TRANSF-POT 75 KVA-M.T.13,2 KV(5%)B.T.220/127V(5%)EM POSTE/ESTALEIRO </t>
  </si>
  <si>
    <t>09.80.058</t>
  </si>
  <si>
    <t xml:space="preserve">TRANSF-POT 112,5 KVA-M.T.13,2 KV(5%)220/127V(5%) EM POSTE /ESTALEIRO </t>
  </si>
  <si>
    <t>09.80.059</t>
  </si>
  <si>
    <t xml:space="preserve">TRANSF-POT 112,5 KVA-M.T.13,2 KV(5%)B.T.220/127V(5%) EM CABINE </t>
  </si>
  <si>
    <t>09.80.060</t>
  </si>
  <si>
    <t xml:space="preserve">TRANSF-POT 150 KVA-M.T.13,2 KV(5%) B.T. 220/127V(5%) EM CABINE </t>
  </si>
  <si>
    <t>09.80.061</t>
  </si>
  <si>
    <t xml:space="preserve">TRANSF-POT 225 KVA-M.T.13,2 KV(5%)B.T. 220/127(5%) EM CABINE </t>
  </si>
  <si>
    <t>09.80.062</t>
  </si>
  <si>
    <t xml:space="preserve">TRANSF-POT 300 KVA-M.T.13,2 KV(5%)B.T. 220/127(5%) EM CABINE </t>
  </si>
  <si>
    <t>09.80.063</t>
  </si>
  <si>
    <t xml:space="preserve">TRANSF-POT 500 KVA-M.T.13,2 KV(5%)B.T. 220/127V(5%) EM CABINE </t>
  </si>
  <si>
    <t>09.80.064</t>
  </si>
  <si>
    <t xml:space="preserve">MUDANCA DE TAP DO TRANSFORMADOR </t>
  </si>
  <si>
    <t>09.80.065</t>
  </si>
  <si>
    <t xml:space="preserve">LIMPEZA DE POSTO PRIMARIO E PINTURA DOS BARRAMENTOS </t>
  </si>
  <si>
    <t>09.80.071</t>
  </si>
  <si>
    <t xml:space="preserve">CAPACITOR PARA CORRECAO DO FATOR DE POTENCIA 5 KVAR-220/60HZ </t>
  </si>
  <si>
    <t>09.80.074</t>
  </si>
  <si>
    <t xml:space="preserve">CAPACITOR PARA CORRECAO DO FATOR DE POTENCIA 7,5 KVAR-220V/60HZ </t>
  </si>
  <si>
    <t>09.80.076</t>
  </si>
  <si>
    <t xml:space="preserve">CAPACITOR PARA CORRECAO DO FATOR DE POTENCIA 10KVAR - 220 V/60HZ </t>
  </si>
  <si>
    <t>09.80.078</t>
  </si>
  <si>
    <t xml:space="preserve">CAPACITOR PARA CORRECAO DO FATOR DE POTENCIA 12,5 KVAR-220V/60HZ </t>
  </si>
  <si>
    <t>09.80.090</t>
  </si>
  <si>
    <t xml:space="preserve">PLACA DE AVISO EM CABINE PRIMARIA </t>
  </si>
  <si>
    <t>09.80.099</t>
  </si>
  <si>
    <t xml:space="preserve">OUTROS SERVICOS EM ALTA TENSAO - CONSERVACAO </t>
  </si>
  <si>
    <t>09.82.001</t>
  </si>
  <si>
    <t xml:space="preserve">POSTE DE ACO GALVANIZADO DE 3 1/2" X 6,00 M </t>
  </si>
  <si>
    <t>09.82.004</t>
  </si>
  <si>
    <t xml:space="preserve">CABECOTE TIPO TELEFONICA </t>
  </si>
  <si>
    <t>09.82.005</t>
  </si>
  <si>
    <t xml:space="preserve">BRAQUET COM 2 ISOLADORES PARA B.T. </t>
  </si>
  <si>
    <t>09.82.006</t>
  </si>
  <si>
    <t xml:space="preserve">BRAQUET COM 3 ISOLADORES PARA B.T. </t>
  </si>
  <si>
    <t>09.82.007</t>
  </si>
  <si>
    <t xml:space="preserve">BRAQUET COM 4 ISOLADORES PARA B.T. </t>
  </si>
  <si>
    <t>09.82.009</t>
  </si>
  <si>
    <t xml:space="preserve">CAIXA ESTAMPADA 4" X 2" </t>
  </si>
  <si>
    <t>09.82.010</t>
  </si>
  <si>
    <t xml:space="preserve">CAIXA ESTAMPADA 4" X 4" </t>
  </si>
  <si>
    <t>09.82.011</t>
  </si>
  <si>
    <t xml:space="preserve">BRACADEIRA PARA FIXACAO DE ELETRODUTO </t>
  </si>
  <si>
    <t>09.82.025</t>
  </si>
  <si>
    <t xml:space="preserve">TERMINAL OU CONECTOR DE PRESSAO PARA CABO 10MM </t>
  </si>
  <si>
    <t>09.82.026</t>
  </si>
  <si>
    <t xml:space="preserve">TERMINAL OU CONECTOR DE PRESSAO PARA CABO 16MM </t>
  </si>
  <si>
    <t>09.82.027</t>
  </si>
  <si>
    <t xml:space="preserve">TERMINAL OU CONECTOR DE PRESSAO PARA CABO 25MM </t>
  </si>
  <si>
    <t>09.82.028</t>
  </si>
  <si>
    <t xml:space="preserve">TERMINAL OU CONECTOR DE PRESSAO PARA CABO 35MM </t>
  </si>
  <si>
    <t>09.82.029</t>
  </si>
  <si>
    <t xml:space="preserve">TERMINAL OU CONECTOR DE PRESSAO PARA CABO 50MM </t>
  </si>
  <si>
    <t>09.82.030</t>
  </si>
  <si>
    <t xml:space="preserve">TERMINAL OU CONECTOR DE PRESSAO PARA CABO 70MM </t>
  </si>
  <si>
    <t>09.82.031</t>
  </si>
  <si>
    <t xml:space="preserve">TERMINAL OU CONECTOR DE PRESSAO PARA CABO 95MM </t>
  </si>
  <si>
    <t>09.82.032</t>
  </si>
  <si>
    <t xml:space="preserve">TERMINAL OU CONECTOR DE PRESSAO PARA CABO 120MM </t>
  </si>
  <si>
    <t>09.82.033</t>
  </si>
  <si>
    <t xml:space="preserve">TERMINAL OU CONECTOR DE PRESSAO PARA CABO 150MM </t>
  </si>
  <si>
    <t>09.82.034</t>
  </si>
  <si>
    <t xml:space="preserve">TERMINAL OU CONECTOR DE PRESSAO PARA CABO 185MM </t>
  </si>
  <si>
    <t>09.82.035</t>
  </si>
  <si>
    <t xml:space="preserve">TERMINAL OU CONECTOR DE PRESSAO PARA CABO 240MM </t>
  </si>
  <si>
    <t>09.82.042</t>
  </si>
  <si>
    <t xml:space="preserve">BASE DE CHAPA DE FERRO N 14 PARA FIXACAO DE DISJUNTOR NO Q.D. </t>
  </si>
  <si>
    <t>09.82.046</t>
  </si>
  <si>
    <t xml:space="preserve">FECHADURA TIPO YALE </t>
  </si>
  <si>
    <t>09.82.084</t>
  </si>
  <si>
    <t xml:space="preserve">CHAVE BLINDADA COM FUSIVEIS DE 3 X 30 A - B.T. </t>
  </si>
  <si>
    <t>09.82.085</t>
  </si>
  <si>
    <t xml:space="preserve">CHAVE BLINDADA COM FUSIVEIS DE 3 X 60 A - B.T. </t>
  </si>
  <si>
    <t>09.82.086</t>
  </si>
  <si>
    <t xml:space="preserve">CHAVE BLINDADA COM FUSIVEIS DE 3X100 A - B.T. </t>
  </si>
  <si>
    <t>09.82.087</t>
  </si>
  <si>
    <t xml:space="preserve">CHAVE BLINDADA COM FUSIVEIS DE 3X200 A - B.T. </t>
  </si>
  <si>
    <t>09.82.090</t>
  </si>
  <si>
    <t xml:space="preserve">CHAVE SECCIONADORA NH 3X125A COM FUSIVEIS </t>
  </si>
  <si>
    <t>09.82.091</t>
  </si>
  <si>
    <t xml:space="preserve">CHAVE SECCIONADORA NH 3X250A COM FUSIVEIS </t>
  </si>
  <si>
    <t>09.82.092</t>
  </si>
  <si>
    <t xml:space="preserve">CHAVE SECCIONADORA NH 3X400A COM FUSIVEIS </t>
  </si>
  <si>
    <t>09.82.093</t>
  </si>
  <si>
    <t xml:space="preserve">CHAVE SECCIONADORA NH 3X600A COM FUSIVEIS </t>
  </si>
  <si>
    <t>09.82.095</t>
  </si>
  <si>
    <t xml:space="preserve">PERFILADO EM CHAPA DE ACO 38X38MM </t>
  </si>
  <si>
    <t>09.82.099</t>
  </si>
  <si>
    <t xml:space="preserve">OUTROS SERVICOS DE BAIXA TENSAO </t>
  </si>
  <si>
    <t>09.83.001</t>
  </si>
  <si>
    <t xml:space="preserve">CH.SEC.DE ACAO RAP.SOBRE CARGA COMANDO FRONTAL 3X100 A PAINEL BL.B.T </t>
  </si>
  <si>
    <t>09.83.002</t>
  </si>
  <si>
    <t xml:space="preserve">CH.SECCION. AÇAO RAPIDA SOBRECARGA COMANDO FRONTAL 3X250A PAINEL BL.BT </t>
  </si>
  <si>
    <t>09.83.003</t>
  </si>
  <si>
    <t xml:space="preserve">CH.SEC.DE ACAO RAP.SOBRE CARGA COMANDO FRONTAL 3X400 A PAINEL BL.B.T </t>
  </si>
  <si>
    <t>09.83.004</t>
  </si>
  <si>
    <t xml:space="preserve">CH.SEC.DE ACAO RAP.SOBRE CARGA COMANDO FRONTAL 3X630 A PAINEL BL.B.T </t>
  </si>
  <si>
    <t>09.83.013</t>
  </si>
  <si>
    <t xml:space="preserve">FUSIVEL NH 01 DE 160A RETARDADO </t>
  </si>
  <si>
    <t>09.83.014</t>
  </si>
  <si>
    <t xml:space="preserve">FUSIVEL NH DE 300 A 400A </t>
  </si>
  <si>
    <t>09.83.015</t>
  </si>
  <si>
    <t xml:space="preserve">FUSIVEL NH DE 425 A 630 A </t>
  </si>
  <si>
    <t>09.83.016</t>
  </si>
  <si>
    <t xml:space="preserve">FUSIVEL NH ATE 125A </t>
  </si>
  <si>
    <t>09.83.017</t>
  </si>
  <si>
    <t xml:space="preserve">FUSIVEL NH DE 200 A 250A </t>
  </si>
  <si>
    <t>09.83.033</t>
  </si>
  <si>
    <t xml:space="preserve">BARRA DE COBRE PARA NEUTRO - 200 A </t>
  </si>
  <si>
    <t>09.83.034</t>
  </si>
  <si>
    <t xml:space="preserve">BARRA DE COBRE PARA NEUTRO - 400 A </t>
  </si>
  <si>
    <t>09.83.035</t>
  </si>
  <si>
    <t xml:space="preserve">BARRA DE COBRE PARA NEUTRO - 600 A </t>
  </si>
  <si>
    <t>09.83.036</t>
  </si>
  <si>
    <t xml:space="preserve">BARRA DE COBRE PARA NEUTRO - 30 A </t>
  </si>
  <si>
    <t>09.83.037</t>
  </si>
  <si>
    <t xml:space="preserve">BARRA DE COBRE PARA NEUTRO - 60 A </t>
  </si>
  <si>
    <t>09.83.038</t>
  </si>
  <si>
    <t xml:space="preserve">BARRA DE COBRE PARA NEUTRO - 100 A </t>
  </si>
  <si>
    <t>09.83.050</t>
  </si>
  <si>
    <t xml:space="preserve">BOTOEIRA LIGA-DESLIGA PARA COMANDO DA BOMBA DE RECALQUE </t>
  </si>
  <si>
    <t>09.83.052</t>
  </si>
  <si>
    <t xml:space="preserve">DISJUNTOR BIPOLAR TERMOMAGNETICO 2X60A a 2X100A </t>
  </si>
  <si>
    <t>09.83.063</t>
  </si>
  <si>
    <t xml:space="preserve">DISJUNTOR TRIPOLAR TERMOMAGNETICO 3X200A </t>
  </si>
  <si>
    <t>09.83.065</t>
  </si>
  <si>
    <t xml:space="preserve">DISJUNTOR TRIPOLAR TERMOMAGNETICO 3X10A a 3X50A </t>
  </si>
  <si>
    <t>09.83.066</t>
  </si>
  <si>
    <t xml:space="preserve">DISJUNTOR TRIPOLAR TERMOMAGNETICO 3X60A a 3X100A </t>
  </si>
  <si>
    <t>09.83.067</t>
  </si>
  <si>
    <t>09.83.069</t>
  </si>
  <si>
    <t xml:space="preserve">DISJUNTOR TRIPOLAR TERMOMAGNETICO 3X600A </t>
  </si>
  <si>
    <t>09.83.070</t>
  </si>
  <si>
    <t xml:space="preserve">RELE BIMETALICO DE SOBRECORRENTE FAIXA AJUSTAVEL DE 6,3A - 10A PARA QD.COMANDO BOMBA RECALQUE </t>
  </si>
  <si>
    <t>09.83.071</t>
  </si>
  <si>
    <t xml:space="preserve">RELE BIMETALICO DE SOBRECORRENTE FAIXA AJUSTAVEL DE 8,0A - 12,5A PARA QD.COMANDO BOMBA RECALQUE </t>
  </si>
  <si>
    <t>09.83.072</t>
  </si>
  <si>
    <t xml:space="preserve">RELE BIMETALICO DE SOBRECORRENTE FAIXA AJUSTAVEL DE 10A - 16A PARA QD.COMANDO BOMBA RECALQUE </t>
  </si>
  <si>
    <t>09.83.073</t>
  </si>
  <si>
    <t xml:space="preserve">RELE BIMETALICO DE SOBRECORRENTE FAIXA AJUSTAVEL DE 16A - 25A PARA QD.COMANDO BOMBA RECALQUE </t>
  </si>
  <si>
    <t>09.83.077</t>
  </si>
  <si>
    <t xml:space="preserve">CONTACTOR TRIPOLAR ATE 9A PARA QD.COMANDO BOMBA RECALQUE </t>
  </si>
  <si>
    <t>09.83.078</t>
  </si>
  <si>
    <t xml:space="preserve">CONTACTOR TRIPOLAR ATE 12A PARA QD.COMANDO BOMBA RECALQUE </t>
  </si>
  <si>
    <t>09.83.079</t>
  </si>
  <si>
    <t xml:space="preserve">CONTACTOR TRIPOLAR ATE 16A PARA QD.COMANDO BOMBA RECALQUE </t>
  </si>
  <si>
    <t>09.83.080</t>
  </si>
  <si>
    <t xml:space="preserve">CONTACTOR TRIPOLAR ATE 25A PARA QD.COMANDO BOMBA RECALQUE </t>
  </si>
  <si>
    <t>09.83.099</t>
  </si>
  <si>
    <t>09.84.001</t>
  </si>
  <si>
    <t xml:space="preserve">INTERRUPTOR DE 1 TECLA </t>
  </si>
  <si>
    <t>09.84.002</t>
  </si>
  <si>
    <t xml:space="preserve">INTERRUPTOR DE 2 TECLAS </t>
  </si>
  <si>
    <t>09.84.003</t>
  </si>
  <si>
    <t xml:space="preserve">INTERRUPTOR DE 3 TECLAS </t>
  </si>
  <si>
    <t>09.84.004</t>
  </si>
  <si>
    <t xml:space="preserve">INTERRUPTOR PARALELO </t>
  </si>
  <si>
    <t>09.84.009</t>
  </si>
  <si>
    <t xml:space="preserve">TOMADA 2P+T PADRAO NBR 14136 CORRENTE 10A-250V </t>
  </si>
  <si>
    <t>09.84.010</t>
  </si>
  <si>
    <t xml:space="preserve">TOMADA 2P+T PADRAO NBR 14136 CORRENTE 20A-250V </t>
  </si>
  <si>
    <t>09.84.017</t>
  </si>
  <si>
    <t xml:space="preserve">BOTAO DE CAMPAINHA </t>
  </si>
  <si>
    <t>09.84.020</t>
  </si>
  <si>
    <t xml:space="preserve">ESPELHO DE 4'X2' </t>
  </si>
  <si>
    <t>09.84.021</t>
  </si>
  <si>
    <t xml:space="preserve">ESPELHO 4'X4' </t>
  </si>
  <si>
    <t>09.84.030</t>
  </si>
  <si>
    <t xml:space="preserve">CIGARRA TIPO FABRICA </t>
  </si>
  <si>
    <t>09.84.035</t>
  </si>
  <si>
    <t xml:space="preserve">PLAFON DE ALUMINIO DE SOBREPOR - BOCA 10 PARA GLOBO TIPO BRASIL </t>
  </si>
  <si>
    <t>09.84.037</t>
  </si>
  <si>
    <t xml:space="preserve">CALHA DA LUMINARIA P/LAMPADA FLUOR. 2X32W C/DIFUSOR E SOQUETE (IL-42) </t>
  </si>
  <si>
    <t>09.84.038</t>
  </si>
  <si>
    <t xml:space="preserve">CALHA DA LUMINARIA P/LAMPADA FLUOR. 1X32W C/REFLETOR ALUM. E SOQUETE (IL-44) </t>
  </si>
  <si>
    <t>09.84.039</t>
  </si>
  <si>
    <t xml:space="preserve">CALHA DA LUMINARIA P/LAMPADA FLUOR. 2X32W C/REFLETOR ALUM. E SOQUETE (IL-45) </t>
  </si>
  <si>
    <t>09.84.040</t>
  </si>
  <si>
    <t xml:space="preserve">CALHA DA LUMINÁRIA P/LÂMPADA FLUOR. 2X16W C/DIFUSOR E SOQUETES (IL-68) </t>
  </si>
  <si>
    <t>09.84.041</t>
  </si>
  <si>
    <t xml:space="preserve">CALHA DA LUMINÁRIA P/LÂMPADA FLUOR.4X16W COM REFLETOR, ALETAS E SOQUETES (IL-62) </t>
  </si>
  <si>
    <t>09.84.042</t>
  </si>
  <si>
    <t xml:space="preserve">ADEQUAÇÃO DE LUMINARIA FLUORESCENTE 1X32W PARA LED TUBULAR POLICARBONATO 18W TEMPERATURA DE COR 4000ºK </t>
  </si>
  <si>
    <t>09.84.045</t>
  </si>
  <si>
    <t xml:space="preserve">REATOR ELETRONICO P/LAMPADA FLUORESC.AFP 1X32W BIVOLT COM PROTEÇÃO </t>
  </si>
  <si>
    <t>09.84.046</t>
  </si>
  <si>
    <t xml:space="preserve">REATOR ELETRONICO P/LAMPADA FLUORESC.AFP 2X32W BIVOLT COM PROTEÇÃO </t>
  </si>
  <si>
    <t>09.84.049</t>
  </si>
  <si>
    <t xml:space="preserve">ADEQUAÇÃO DE LUMINARIA FLUORESCENTE 2X32W PARA LED TUBULAR
POLICARBONATO 18W TEMPERATURA DE COR 4000ºK </t>
  </si>
  <si>
    <t>09.84.050</t>
  </si>
  <si>
    <t xml:space="preserve">RECEPTACULO PORCELANA P/LAMP FLUORESC. COMPACTA ROSCA E-27 </t>
  </si>
  <si>
    <t>09.84.051</t>
  </si>
  <si>
    <t xml:space="preserve">RECEPTACULO P/LAMPADA HG OU MHL P/LUMINARIA EXT.OU PROJ-ROSCA E-40 </t>
  </si>
  <si>
    <t>09.84.052</t>
  </si>
  <si>
    <t xml:space="preserve">SOQUETE P/LAMPADA FLUORESCENTE TIPO ANTI-VIBR. S/PORTA-STAR </t>
  </si>
  <si>
    <t>09.84.055</t>
  </si>
  <si>
    <t xml:space="preserve">PORTA LAMP ROSCA E-27,PORCEL.C/FLANGE FIX.P/PRATO FIX.P/ROSCA 3/8" GAS </t>
  </si>
  <si>
    <t>09.84.060</t>
  </si>
  <si>
    <t xml:space="preserve">CORRENTE PARA PENDENTE DE APARELHO PARA ILUMINACAO </t>
  </si>
  <si>
    <t>09.84.061</t>
  </si>
  <si>
    <t xml:space="preserve">ADEQUAÇÃO DE LUMINARIA FLUORESCENTE 1X32W PARA LED TUBULAR VIDRO 18W TEMPERATURA DE COR 4000ºK </t>
  </si>
  <si>
    <t>09.84.062</t>
  </si>
  <si>
    <t xml:space="preserve">ADEQUAÇÃO DE LUMINARIA FLUORESCENTE 2X32W PARA LED TUBULAR VIDRO 18W TEMPERATURA DE COR 4000ºK  </t>
  </si>
  <si>
    <t>09.84.070</t>
  </si>
  <si>
    <t xml:space="preserve">CANOPLA DE FIXACAO PARA PENDENTE DE LUMINARIA FLUORESCENTE </t>
  </si>
  <si>
    <t>09.84.071</t>
  </si>
  <si>
    <t xml:space="preserve">REATOR ELETRONICO PT RAP P/FLUOR. AFP 1X28W BIVOLT C/PROTEÇÃO </t>
  </si>
  <si>
    <t>09.84.072</t>
  </si>
  <si>
    <t xml:space="preserve">REATOR ELETRONICO PT RAP P/FLUOR. AFP 2X28W BIVOLT C/PROTEÇÃO </t>
  </si>
  <si>
    <t>09.84.074</t>
  </si>
  <si>
    <t xml:space="preserve">REATOR SIMPLES P/VAPOR SODIO AFP 70W 220V CAP/IGN </t>
  </si>
  <si>
    <t>09.84.075</t>
  </si>
  <si>
    <t xml:space="preserve">REATOR SIMPLES P/VAPOR SODIO AFP 150W 220V CAP/IGN </t>
  </si>
  <si>
    <t>09.84.076</t>
  </si>
  <si>
    <t xml:space="preserve">REATOR SIMPLES P/VAPOR SODIO AFP 250W 220V CAP/IGN </t>
  </si>
  <si>
    <t>09.84.077</t>
  </si>
  <si>
    <t xml:space="preserve">REATOR SIMPLES P/VAPOR METAL. AFP 70W 220V CAP/IGN </t>
  </si>
  <si>
    <t>09.84.078</t>
  </si>
  <si>
    <t xml:space="preserve">REATOR SIMPLES P/VAPOR METAL. AFP 150W 220V CAP/IGN </t>
  </si>
  <si>
    <t>09.84.079</t>
  </si>
  <si>
    <t xml:space="preserve">REATOR SIMPLES P/VAPOR METAL. AFP 250W 220V CAP/IGN </t>
  </si>
  <si>
    <t>09.84.080</t>
  </si>
  <si>
    <t xml:space="preserve">REATOR ELETRONICO P/LAMPADA FLUORESCENTE 2X16W BIVOLT C/PROTEÇÃO </t>
  </si>
  <si>
    <t>09.84.092</t>
  </si>
  <si>
    <t xml:space="preserve">REATOR PARA LAMPADA HG - 220V/250W </t>
  </si>
  <si>
    <t>09.84.099</t>
  </si>
  <si>
    <t xml:space="preserve">OUTROS SERVICOS DE APARELHOS E EQUIPAMENTOS </t>
  </si>
  <si>
    <t>09.84.100</t>
  </si>
  <si>
    <t xml:space="preserve">CALHA P/LUMIN.SOBREPOR C/REFLETOR ALUM.P/LAMP.FLUOR. 1X28W (IL-73 E IL-81) </t>
  </si>
  <si>
    <t>09.84.101</t>
  </si>
  <si>
    <t xml:space="preserve">CALHA P/LUMIN.SOBREPOR C/REFLETOR ALUM.P/LAMP.FLUOR. 2X28W (IL-74 E IL-82) </t>
  </si>
  <si>
    <t>09.84.102</t>
  </si>
  <si>
    <t xml:space="preserve">CALHA P/LUMIN.SOBREPOR C/REFLETOR E ALETAS P/LAMP.FLUOR. 2X28W (IL-75) </t>
  </si>
  <si>
    <t>09.84.103</t>
  </si>
  <si>
    <t xml:space="preserve">CALHA P/LUMIN.SOBREPOR C/DIFUSOR TRANSP.P/LAMP.FLUOR. 2X28W (IL-77) </t>
  </si>
  <si>
    <t>09.84.104</t>
  </si>
  <si>
    <t xml:space="preserve">CALHA P/LUMIN.DE EMBUTIR C/REFLETOR E ALETAS P/LAMP.FLUOR. 2X28W (IL-78) </t>
  </si>
  <si>
    <t>09.84.105</t>
  </si>
  <si>
    <t xml:space="preserve">CALHA P/LUMIN.DE EMBUTIR C/REFLETOR S/ALETAS P/LAMP.FLUOR. 1X28W (IL-79) </t>
  </si>
  <si>
    <t>09.84.106</t>
  </si>
  <si>
    <t xml:space="preserve">CALHA P/LUMIN.DE EMBUTIR C/REFLETOR S/ALETAS P/LAMP.FLUOR. 2X28W (IL-80) </t>
  </si>
  <si>
    <t>09.84.107</t>
  </si>
  <si>
    <t xml:space="preserve">ADEQUAÇÃO DE LUMINARIA FLUORESCENTE 4X16W PARA LED TUBULAR VIDRO 10W TEMPERATURA DE COR 4000ºK </t>
  </si>
  <si>
    <t>09.84.108</t>
  </si>
  <si>
    <t xml:space="preserve">ADEQUAÇÃO DE LUMINARIA FLUORESCENTE 2X16W PARA LED TUBULAR VIDRO 10W TEMPERATURA DE COR 4000ºK </t>
  </si>
  <si>
    <t>09.84.109</t>
  </si>
  <si>
    <t xml:space="preserve">ADEQUAÇÃO DE LUMINARIA FLUORESCENTE 4X16W PARA LED TUBULAR POLICARBONATO 10W TEMPERATURA DE COR 4000ºK </t>
  </si>
  <si>
    <t>09.84.110</t>
  </si>
  <si>
    <t xml:space="preserve">ADEQUAÇÃO DE LUMINARIA FLUORESCENTE 2X16W PARA LED TUBULAR POLICARBONATO 10W TEMPERATURA DE COR 4000ºK </t>
  </si>
  <si>
    <t>09.85.005</t>
  </si>
  <si>
    <t xml:space="preserve">LAMPADA FLUORESCENTE DE 32W </t>
  </si>
  <si>
    <t>09.85.006</t>
  </si>
  <si>
    <t xml:space="preserve">LAMPADA FLUORESCENTE COMPACTA 23W </t>
  </si>
  <si>
    <t>09.85.010</t>
  </si>
  <si>
    <t xml:space="preserve">LAMPADA VAPOR DE SODIO 70W </t>
  </si>
  <si>
    <t>09.85.011</t>
  </si>
  <si>
    <t xml:space="preserve">LAMPADA VAPOR DE SODIO 150W </t>
  </si>
  <si>
    <t>09.85.012</t>
  </si>
  <si>
    <t xml:space="preserve">LAMPADA VAPOR DE SODIO 250W </t>
  </si>
  <si>
    <t>09.85.016</t>
  </si>
  <si>
    <t xml:space="preserve">LAMPADA FLUORESCENTE DE 16W </t>
  </si>
  <si>
    <t>09.85.017</t>
  </si>
  <si>
    <t xml:space="preserve">LAMPADA VAPOR METÁLICO 70W </t>
  </si>
  <si>
    <t>09.85.018</t>
  </si>
  <si>
    <t xml:space="preserve">LAMPADA VAPOR METALICO 150W </t>
  </si>
  <si>
    <t>09.85.019</t>
  </si>
  <si>
    <t xml:space="preserve">LAMPADA VAPOR METALICO 250W </t>
  </si>
  <si>
    <t>09.85.023</t>
  </si>
  <si>
    <t xml:space="preserve">LUMIN. BLINDADA ARANDELA P/ LAMP. MISTA 160 W </t>
  </si>
  <si>
    <t>09.85.024</t>
  </si>
  <si>
    <t xml:space="preserve">LUMIN. BLINDADA PLAFONIER P/ LAMP. MISTA 160W </t>
  </si>
  <si>
    <t>09.85.025</t>
  </si>
  <si>
    <t xml:space="preserve">LUMIN. BLINDADA ARANDELA P/ LAMP. FLUOR.COMPACTA 23 W </t>
  </si>
  <si>
    <t>09.85.037</t>
  </si>
  <si>
    <t xml:space="preserve">BRACO ACO GALVANIZADO DN 1 1/2" X 2,00 M </t>
  </si>
  <si>
    <t>09.85.039</t>
  </si>
  <si>
    <t xml:space="preserve">BRACO ACO GALVANIZADO DE 1" X 1.00M </t>
  </si>
  <si>
    <t>09.85.043</t>
  </si>
  <si>
    <t xml:space="preserve">LUMINARIA ABERTA (APARELHO) TIPO ECON. P/ LAMP. V. MERC./MISTA 250W </t>
  </si>
  <si>
    <t>09.85.045</t>
  </si>
  <si>
    <t xml:space="preserve">CRUZETA DE FERRO GALVANIZADO PARA 2 PROJETORES </t>
  </si>
  <si>
    <t>09.85.047</t>
  </si>
  <si>
    <t xml:space="preserve">POSTE ACO GALVANIZADO RETO 4" X6.00M P/ILUMIN EXTERNA </t>
  </si>
  <si>
    <t>09.85.048</t>
  </si>
  <si>
    <t xml:space="preserve">POSTE DE AÇO GALV.TIPO CURVO,C/JANELAS INSP H=7 M ACIMA DO SOLO </t>
  </si>
  <si>
    <t>09.85.050</t>
  </si>
  <si>
    <t xml:space="preserve">POSTE DE AÇO GALV.TIPO RETO, C/JANELA INSP. H=10M ACIMA DO SOLO </t>
  </si>
  <si>
    <t>09.85.053</t>
  </si>
  <si>
    <t xml:space="preserve">POSTE DE CONCRETO TUBULAR OCO DE 7 M DE COMPR C/ JANELA ISNPECAO </t>
  </si>
  <si>
    <t>09.85.060</t>
  </si>
  <si>
    <t xml:space="preserve">CONDULETE DE 1" </t>
  </si>
  <si>
    <t>09.85.061</t>
  </si>
  <si>
    <t xml:space="preserve">CONDULETE DE 1 1/4" </t>
  </si>
  <si>
    <t>09.85.062</t>
  </si>
  <si>
    <t xml:space="preserve">CONDULETE DE 1 1/2" </t>
  </si>
  <si>
    <t>09.85.063</t>
  </si>
  <si>
    <t xml:space="preserve">CONDULETE DE 2" </t>
  </si>
  <si>
    <t>09.85.064</t>
  </si>
  <si>
    <t xml:space="preserve">CONDULETE DE 3/4" </t>
  </si>
  <si>
    <t>09.85.065</t>
  </si>
  <si>
    <t xml:space="preserve">CONDULETE DE 1/2" </t>
  </si>
  <si>
    <t>09.85.066</t>
  </si>
  <si>
    <t xml:space="preserve">LAMPADA BULBO LED &lt;= 13W ROSCA E 27 BIVOLT. TEMPERATURA COR 3000ºK. </t>
  </si>
  <si>
    <t>09.85.080</t>
  </si>
  <si>
    <t xml:space="preserve">MOTOR PARA BOMBA DE RECALQUE DE 1/2 HP - 220 V BIFASICO </t>
  </si>
  <si>
    <t>09.85.081</t>
  </si>
  <si>
    <t xml:space="preserve">MOTOR PARA BOMBA DE RECALQUE DE 3/4 HP - 220 V BIFASICO </t>
  </si>
  <si>
    <t>09.85.082</t>
  </si>
  <si>
    <t xml:space="preserve">MOTOR PARA BOMBA DE RECALQUE DE 1 HP - 220 V BIFASICO </t>
  </si>
  <si>
    <t>09.85.083</t>
  </si>
  <si>
    <t xml:space="preserve">MOTOR PARA BOMBA DE RECALQUE DE 2 HP - 220 V TRIFASICO </t>
  </si>
  <si>
    <t>09.85.084</t>
  </si>
  <si>
    <t xml:space="preserve">MOTOR PARA BOMBA DE RECALQUE DE 3 HP - 220 V TRIFASICO </t>
  </si>
  <si>
    <t>09.85.085</t>
  </si>
  <si>
    <t xml:space="preserve">MOTOR PARA BOMBA DE RECALQUE DE 5 HP - 220 V TRIFASICO </t>
  </si>
  <si>
    <t>09.85.086</t>
  </si>
  <si>
    <t xml:space="preserve">LAMPADA LED TUBULAR VIDRO DE 10W C/TEMPERATURA DE COR 4000° K </t>
  </si>
  <si>
    <t>09.85.087</t>
  </si>
  <si>
    <t xml:space="preserve">LAMPADA LED TUBULAR POLICARBONATO DE 10W C/TEMPERATURA DE COR 4000° K </t>
  </si>
  <si>
    <t>09.85.088</t>
  </si>
  <si>
    <t xml:space="preserve">LAMPADA LED TUBULAR VIDRO DE 18W C/TEMPERATURA DE COR 4000° K </t>
  </si>
  <si>
    <t>09.85.089</t>
  </si>
  <si>
    <t xml:space="preserve">LAMPADA LED TUBULAR POLICARBONATO DE 18W C/TEMPERATURA DE COR 4000° K </t>
  </si>
  <si>
    <t>09.85.099</t>
  </si>
  <si>
    <t>09.85.102</t>
  </si>
  <si>
    <t xml:space="preserve">LAMPADA FLUORESCENTE DE 28W C/BASE G5 TEMPER.COR DE 4000° K </t>
  </si>
  <si>
    <t>09.86.001</t>
  </si>
  <si>
    <t xml:space="preserve">CAPTOR TIPO FRANKLIN, BOUQUET NIQUELADO DE 4 PONTAS-CONECTOR GRANDE </t>
  </si>
  <si>
    <t>09.86.020</t>
  </si>
  <si>
    <t xml:space="preserve">SUPORTE SIMPLES COM ROLDANA PARA CABO DE COBRE NU 25 A 35 MM2 </t>
  </si>
  <si>
    <t>09.86.021</t>
  </si>
  <si>
    <t xml:space="preserve">SUPORTE SIMPLES COM ROLDANA PARA CABO DE COBRE NU 70 A 95 MM2 </t>
  </si>
  <si>
    <t>09.86.025</t>
  </si>
  <si>
    <t xml:space="preserve">CONECTOR TIPO SPLIT-BOLT PARA CABO DE 25 MM2 </t>
  </si>
  <si>
    <t>09.86.026</t>
  </si>
  <si>
    <t xml:space="preserve">CONECTOR TIPO SPLIT-BOLT PARA CABO DE 35 MM2 </t>
  </si>
  <si>
    <t>09.86.027</t>
  </si>
  <si>
    <t xml:space="preserve">CONECTOR TIPO SPLIT-BOLT PARA CABO DE 95 MM2 </t>
  </si>
  <si>
    <t>09.86.035</t>
  </si>
  <si>
    <t xml:space="preserve">ELETRODUTO DE PVC DE 2" X 3,00 M PARA PROTECAO DE CABO DE COBRE NU </t>
  </si>
  <si>
    <t>09.86.099</t>
  </si>
  <si>
    <t xml:space="preserve">OUTROS SERVICOS DE PARA-RAIOS E ATERRAMENTOS </t>
  </si>
  <si>
    <t>10.01.020</t>
  </si>
  <si>
    <t xml:space="preserve">FORRO DE TABUA APAR. 10X1CM MACHO-FEMEA G1-C4 SEMI ENTARUGADO </t>
  </si>
  <si>
    <t>10.01.021</t>
  </si>
  <si>
    <t xml:space="preserve">FORRO DE TABUA APAR. 10X1CM MACHO-FEMEA G1-C4 ENTARUGADO </t>
  </si>
  <si>
    <t>10.01.022</t>
  </si>
  <si>
    <t xml:space="preserve">FORRO ACUSTICO COR BRANCA TIPO NUVEM PLACA 60X60CM H=50MM INCLUSIVE ELEMENTOS DE FIXAÇÃO FORNEC. E INSTAL - USO EXCLUSIVO SALA DE INOVAÇÃO </t>
  </si>
  <si>
    <t>10.01.023</t>
  </si>
  <si>
    <t xml:space="preserve">FORRO ACUSTICO COR BRANCA TIPO NUVEM PLACA 120X60CM H=50MM INCLUSIVE ELEMENTOS DE FIXAÇÃO FORNEC. E INSTAL - USO EXCLUSIVO SALA DE INOVAÇÃO </t>
  </si>
  <si>
    <t>10.01.049</t>
  </si>
  <si>
    <t xml:space="preserve">FORRO DE GESSO ACARTONADO INCL ESTRUTURA </t>
  </si>
  <si>
    <t>10.01.058</t>
  </si>
  <si>
    <t xml:space="preserve">ISOLACAO TERMOACUSTICA - LA DE VIDRO ESP 1" </t>
  </si>
  <si>
    <t>10.01.059</t>
  </si>
  <si>
    <t xml:space="preserve">ISOLACAO TERMOACUSTICA - LA DE VIDRO E=2" </t>
  </si>
  <si>
    <t>10.01.060</t>
  </si>
  <si>
    <t xml:space="preserve">ISOLACAO TERMICA - CHAPA DE ISOPOR E=30MM </t>
  </si>
  <si>
    <t>10.01.061</t>
  </si>
  <si>
    <t xml:space="preserve">ISOLACAO TERMOACUSTICA - LA DE ROCHA E=2`` </t>
  </si>
  <si>
    <t>10.01.071</t>
  </si>
  <si>
    <t xml:space="preserve">FORRO PLACA MINERAL NRC 0,55 GERGIAN INCL.PERFIS FORNEC/INST. </t>
  </si>
  <si>
    <t>10.01.074</t>
  </si>
  <si>
    <t xml:space="preserve">FORRO PLACA MINERAL NRC 0,65 SAHARA INCL.PERFIS FORNEC/INST. </t>
  </si>
  <si>
    <t>10.01.075</t>
  </si>
  <si>
    <t xml:space="preserve">FORRO PLACA MINERAL NRC 0,70 CONSTELATION INCL.PERFIS FORNEC/INST. </t>
  </si>
  <si>
    <t>10.01.076</t>
  </si>
  <si>
    <t xml:space="preserve">FORRO PLACA MINERAL NRC 0,70 MP COMPLETE INCL.PERFIS FORNEC/INST. </t>
  </si>
  <si>
    <t>10.01.077</t>
  </si>
  <si>
    <t xml:space="preserve">FORRO PLACA MINERAL NRC 0,85 THERMOFON INCL.PERFIS FORNEC/INST. </t>
  </si>
  <si>
    <t>10.01.078</t>
  </si>
  <si>
    <t xml:space="preserve">FORRO EM PLACA MINERAL NRC 0,75 TÔNICA INC. PERFIS FORNEC/INSTALADO </t>
  </si>
  <si>
    <t>10.01.082</t>
  </si>
  <si>
    <t xml:space="preserve">FORRO EM LÂMINA DE PVC 200MM E = 7 OU 8MM </t>
  </si>
  <si>
    <t>10.01.083</t>
  </si>
  <si>
    <t xml:space="preserve">ESTRUTURA METÁLICA TUBULAR 20X20 GALV. E=0,95MM MALHA 1,20X0,40M P/SUSTENTAÇÃO DE FORRO PVC </t>
  </si>
  <si>
    <t>10.01.099</t>
  </si>
  <si>
    <t xml:space="preserve">FORROS </t>
  </si>
  <si>
    <t>10.50.001</t>
  </si>
  <si>
    <t xml:space="preserve">DEMOLIÇÃO DE FORRO DE ESTUQUE OU MADEIRA, INCLUSIVE ENTARUGAMENTO </t>
  </si>
  <si>
    <t>10.50.003</t>
  </si>
  <si>
    <t xml:space="preserve">DEMOLIÇÃO DE FORRO EM GESSO </t>
  </si>
  <si>
    <t>10.50.004</t>
  </si>
  <si>
    <t xml:space="preserve">DEMOLIÇÃO DE ENTARUGAMENTO </t>
  </si>
  <si>
    <t>10.50.005</t>
  </si>
  <si>
    <t xml:space="preserve">DEMOLIÇÃO DE FORROS DE MADEIRA, EXCLUSIVE ENTARUGAMENTO. </t>
  </si>
  <si>
    <t>10.50.099</t>
  </si>
  <si>
    <t>10.60.001</t>
  </si>
  <si>
    <t xml:space="preserve">RETIRADA DE FORROS DE MADEIRA PREGADOS (PLACAS OU TABUAS) </t>
  </si>
  <si>
    <t>10.60.002</t>
  </si>
  <si>
    <t xml:space="preserve">RETIRADA DE FORROS EM PLACAS APOIADAS </t>
  </si>
  <si>
    <t>10.60.005</t>
  </si>
  <si>
    <t xml:space="preserve">RETIRADA DE FORRO DE PVC EM LAMINAS </t>
  </si>
  <si>
    <t>10.60.099</t>
  </si>
  <si>
    <t>10.70.001</t>
  </si>
  <si>
    <t xml:space="preserve">RECOLOCAÇÃO DE FORRO DE MADEIRA PREGADO (PLACAS OU TABUAS) </t>
  </si>
  <si>
    <t>10.70.002</t>
  </si>
  <si>
    <t xml:space="preserve">RECOLOCAÇÃO DE FORRO EM PLACAS APOIADAS </t>
  </si>
  <si>
    <t>10.70.005</t>
  </si>
  <si>
    <t xml:space="preserve">RECOLOCACAO DE FORRO DE PVC EM LAMINAS </t>
  </si>
  <si>
    <t>10.70.099</t>
  </si>
  <si>
    <t xml:space="preserve">RECOLOCACOES DE FORROS </t>
  </si>
  <si>
    <t>10.80.012</t>
  </si>
  <si>
    <t xml:space="preserve">FORRO DE ESTUQUE </t>
  </si>
  <si>
    <t>10.80.033</t>
  </si>
  <si>
    <t xml:space="preserve">PERFIL DE FERRO SECCAO CARTOLA EM CHAPA N 20 P/SUST DE FORRO </t>
  </si>
  <si>
    <t>10.80.034</t>
  </si>
  <si>
    <t xml:space="preserve">TABUA DE 10 X 1 CM TIPO MACHO-FEMEA G1-C4 PARA FORRO </t>
  </si>
  <si>
    <t>10.80.038</t>
  </si>
  <si>
    <t xml:space="preserve">REPREGAMENTO DE FORROS DE MADEIRA </t>
  </si>
  <si>
    <t>10.80.040</t>
  </si>
  <si>
    <t xml:space="preserve">ESTRUTURA DE ENTARUGAMENTO PARA FORRO DE MADEIRA </t>
  </si>
  <si>
    <t>10.80.099</t>
  </si>
  <si>
    <t xml:space="preserve">SERVICOS EM FORROS - CONSERVACAO </t>
  </si>
  <si>
    <t>11.01.001</t>
  </si>
  <si>
    <t xml:space="preserve">IMPERMEABILIZACAO DE SUB-SOLOS C/ARG CIM-AREIA 1:3 CONTENDO HIDROFUGO </t>
  </si>
  <si>
    <t>11.01.002</t>
  </si>
  <si>
    <t xml:space="preserve">IMPERMEABILIZACAO DE SUB-SOLOS C/ARG CIM-AREIA 1:3 HIDR TINTA BETUMINOSA </t>
  </si>
  <si>
    <t>11.01.003</t>
  </si>
  <si>
    <t>11.01.010</t>
  </si>
  <si>
    <t xml:space="preserve">IMPERMEAB C/ ARGAM POLIMERICA SEMIFLEXIVEL P/ CORTINAS E POCOS DE ELEV COM APLICAÇAO 4 DEMAOS </t>
  </si>
  <si>
    <t>11.01.099</t>
  </si>
  <si>
    <t>11.02.022</t>
  </si>
  <si>
    <t xml:space="preserve">IMPERMEABILIZACAO MULTIMEMBRANAS ASFALTICAS - FELTRO ASFALTO </t>
  </si>
  <si>
    <t>11.02.023</t>
  </si>
  <si>
    <t xml:space="preserve">IMPERMEABILIZACAO COM MANTA ELASTOMERICA BUTILICA OU EPDM </t>
  </si>
  <si>
    <t>11.02.024</t>
  </si>
  <si>
    <t xml:space="preserve">IMPERMEABILIZACAO COM MANTA ASFALTICA PRE FABRICADA 4MM </t>
  </si>
  <si>
    <t>11.02.025</t>
  </si>
  <si>
    <t xml:space="preserve">IMPERMEABILIZACAO COM MANTA ASFALTICA PRE FABRICADA 4MM - ACAB AREIA </t>
  </si>
  <si>
    <t>11.02.026</t>
  </si>
  <si>
    <t xml:space="preserve">IMPERM C/ EMULSAO ACRILICA ESTRUT C/ VEU DE POLIESTER-6 DEMAOS / 2 EST </t>
  </si>
  <si>
    <t>11.02.027</t>
  </si>
  <si>
    <t xml:space="preserve">IMPERMEABILIZACAO C/ EMULSAO ACRILICA - 6 DEMAOS </t>
  </si>
  <si>
    <t>11.02.035</t>
  </si>
  <si>
    <t xml:space="preserve">IMPERMEAB C/ MANTA ASF PRE-FABR 4MM ACAB ALUMIN SEM PROT MECANICA </t>
  </si>
  <si>
    <t>11.02.040</t>
  </si>
  <si>
    <t xml:space="preserve">IMPERMEABIL.EMULSAO ASFALTICA ELASTOMERICA MONOCOMPONENTE. APLICAÇAO 4 DEMÃOS INCLUS.TELA ESTRUTURANTE  </t>
  </si>
  <si>
    <t>11.02.050</t>
  </si>
  <si>
    <t>11.02.054</t>
  </si>
  <si>
    <t xml:space="preserve">ISOLAMENTO TERMICO COM CAMADAS DE ARGILA EXPANDIDA </t>
  </si>
  <si>
    <t>11.02.055</t>
  </si>
  <si>
    <t xml:space="preserve">FORNEC E COLOCACAO DE ISOPOR P/ TRATAMENTO ACUSTICO ENTRE LAJES </t>
  </si>
  <si>
    <t>11.02.062</t>
  </si>
  <si>
    <t xml:space="preserve">PROTECAO TERMO-MECANICA C/LADR HIDRAUL 1 COR INCL ARGAM ASSENT </t>
  </si>
  <si>
    <t>11.02.066</t>
  </si>
  <si>
    <t xml:space="preserve">REGULARIZACAO DE SUPERFICIE P/ PREPARO IMPERM 1:3 E=2,5CM </t>
  </si>
  <si>
    <t>11.02.067</t>
  </si>
  <si>
    <t xml:space="preserve">ARGAMASSA PARA PROTEÇAO MECANICA SOBRE SUPERFICIE IMPERMEABILIZADA TRAÇO 1:4 ESPESSURA 3CM </t>
  </si>
  <si>
    <t>11.02.099</t>
  </si>
  <si>
    <t>11.03.001</t>
  </si>
  <si>
    <t xml:space="preserve">COM ARGAMASSA CIM AREIA 1:3 COM HIDROFUGO (APLICACAO INTERNA) </t>
  </si>
  <si>
    <t>11.03.002</t>
  </si>
  <si>
    <t xml:space="preserve">COM ARGAMASSA CIM AREIA 1:3 COM HIDROFUGO E TINTA BET (APLIC INTERNA) </t>
  </si>
  <si>
    <t>11.03.004</t>
  </si>
  <si>
    <t xml:space="preserve">IMPERMEABILIZACAO POR CRISTALIZACAO - RESERVATORIOS ENTERRADOS </t>
  </si>
  <si>
    <t>11.03.006</t>
  </si>
  <si>
    <t xml:space="preserve">IMPERMEABILIZAÇAO RESERV.ELEV COM ARGAMASSA POLIMERICA APLICAÇAO 2 DEMÃOS SEMIFLEXIVEL + 4 DEMÃOS FLEXIVEL INCLUS.TELA ESTRUTURANTE </t>
  </si>
  <si>
    <t>11.03.007</t>
  </si>
  <si>
    <t xml:space="preserve">IMPERMEABIL RESERV.ENTERRADO COM ARGAMASSA POLIMERICA SEMIFLEXIVEL COM APLICAÇÃO 4 DEMÃOS </t>
  </si>
  <si>
    <t>11.03.010</t>
  </si>
  <si>
    <t xml:space="preserve">COM TINTA BETUMINOSA (APLICACAO EXTERNA) </t>
  </si>
  <si>
    <t>11.03.099</t>
  </si>
  <si>
    <t>11.04.002</t>
  </si>
  <si>
    <t xml:space="preserve">JUNTAS DE DILATACAO FUGENBAND ELASTICO PERFIL 0-12 </t>
  </si>
  <si>
    <t>11.04.003</t>
  </si>
  <si>
    <t xml:space="preserve">JUNTAS DE DILATACAO FUGENBANB ELASTICO PERFIL 0-22 </t>
  </si>
  <si>
    <t>11.04.004</t>
  </si>
  <si>
    <t xml:space="preserve">JUNTAS DE DILATACAO/MASTIQUE ELASTICO OU POLIURETANO </t>
  </si>
  <si>
    <t xml:space="preserve">C3 </t>
  </si>
  <si>
    <t>11.04.010</t>
  </si>
  <si>
    <t xml:space="preserve">MANGUEIRA PLASTICA FLEXIVEL PARA JUNTA DE DILATACAO </t>
  </si>
  <si>
    <t>11.04.012</t>
  </si>
  <si>
    <t xml:space="preserve">ISOPOR PARA SUPORTE DE MASTIQUE </t>
  </si>
  <si>
    <t>11.04.021</t>
  </si>
  <si>
    <t xml:space="preserve">JUNTA ELASTICA ESTRUTURAL NEOPRENE (REF 2020F) INCLUSIVE LIMPEZA </t>
  </si>
  <si>
    <t>11.04.022</t>
  </si>
  <si>
    <t xml:space="preserve">JUNTA ELASTICA ESTRUTURAL NEOPRENE (REF 2027M) INCLUSIVE LIMPEZA </t>
  </si>
  <si>
    <t>11.04.030</t>
  </si>
  <si>
    <t xml:space="preserve">CANTONEIRA DE ABAS IGUAIS 1"x1/8" ALUMINIO </t>
  </si>
  <si>
    <t>11.04.041</t>
  </si>
  <si>
    <t xml:space="preserve">SELANTE DE POLIURETANO P/JUNTAS MOVIMENTACAO/DESSOLIDARIZACAO
QUADRO </t>
  </si>
  <si>
    <t>11.04.099</t>
  </si>
  <si>
    <t xml:space="preserve">SERVICOS EM JUNTAS DE DILATACAO </t>
  </si>
  <si>
    <t>11.50.001</t>
  </si>
  <si>
    <t xml:space="preserve">DEMOLIÇÃO DE IMPERMEABILIZACOES COM MULTIMEMBRANAS ASFALT - ELEM SINT </t>
  </si>
  <si>
    <t>11.50.002</t>
  </si>
  <si>
    <t xml:space="preserve">DEMOLIÇÃO DE ARGAMASSA COM IMPERMEABILIZANTE </t>
  </si>
  <si>
    <t>11.50.003</t>
  </si>
  <si>
    <t xml:space="preserve">DEMOLIÇÃO DE ISOLAMENTO TÉRMICO COM CONCRETO CELULAR </t>
  </si>
  <si>
    <t>11.50.004</t>
  </si>
  <si>
    <t xml:space="preserve">DEMOLIÇÃO DE ISOLAMENTO TÉRMICO DE MANTA DE LA DE VIDRO </t>
  </si>
  <si>
    <t>11.50.005</t>
  </si>
  <si>
    <t xml:space="preserve">DEMOLIÇÃO PROTECAO TERMOMECANICA COM CONCRETO CELULAR </t>
  </si>
  <si>
    <t>11.50.050</t>
  </si>
  <si>
    <t xml:space="preserve">DEMOLIÇÃO DE JUNTAS DE DILATACAO METALICAS </t>
  </si>
  <si>
    <t>11.50.099</t>
  </si>
  <si>
    <t>11.60.001</t>
  </si>
  <si>
    <t xml:space="preserve">RETIRADA DE ISOLAMENTO TÉRMICO COM CONCRETO CELULAR OU TIJOLOS CERÂMICOS </t>
  </si>
  <si>
    <t>11.60.002</t>
  </si>
  <si>
    <t xml:space="preserve">RETIRADA DE ISOLAMENTO TERMICO COM DOLOMITA/SEIXOS ROLADOS/ARGILA EXPANDIDA </t>
  </si>
  <si>
    <t>11.60.099</t>
  </si>
  <si>
    <t>11.70.015</t>
  </si>
  <si>
    <t xml:space="preserve">RECOLOCAÇÃO DE ISOLAMENTO TÉRMICO EM BRITAS, SEIXOS ROLADOS E ARGILA EXPANDIDA </t>
  </si>
  <si>
    <t>11.70.099</t>
  </si>
  <si>
    <t xml:space="preserve">RECOLOCACOES DE IMPERMEABILIZACOES/JUNTA DE DILATACAO </t>
  </si>
  <si>
    <t>11.80.099</t>
  </si>
  <si>
    <t xml:space="preserve">SERVICOS DE IMPERMEABILIZACAO/JUNTAS DE DILATACAO - CONSERVACAO </t>
  </si>
  <si>
    <t>12.01.001</t>
  </si>
  <si>
    <t xml:space="preserve">CHAPISCO </t>
  </si>
  <si>
    <t>12.01.006</t>
  </si>
  <si>
    <t xml:space="preserve">EMBOCO DESEMPENADO </t>
  </si>
  <si>
    <t>12.01.099</t>
  </si>
  <si>
    <t xml:space="preserve">REVESTIMENTOS PARA TETOS </t>
  </si>
  <si>
    <t>12.02.002</t>
  </si>
  <si>
    <t>12.02.003</t>
  </si>
  <si>
    <t xml:space="preserve">CHAPISCO ROLADO PARA SUPERFICIES LISAS </t>
  </si>
  <si>
    <t>12.02.005</t>
  </si>
  <si>
    <t xml:space="preserve">EMBOCO </t>
  </si>
  <si>
    <t>12.02.006</t>
  </si>
  <si>
    <t>12.02.007</t>
  </si>
  <si>
    <t xml:space="preserve">REBOCO </t>
  </si>
  <si>
    <t>12.02.009</t>
  </si>
  <si>
    <t xml:space="preserve">REVESTIMENTO COM GESSO </t>
  </si>
  <si>
    <t>12.02.010</t>
  </si>
  <si>
    <t xml:space="preserve">REVESTIMENTO TEXTURIZADO ACRILICO BRANCO </t>
  </si>
  <si>
    <t>12.02.011</t>
  </si>
  <si>
    <t xml:space="preserve">REVESTIMENTO TEXTURIZADO ACRILICO BRANCO E PINTURA ACRILICA </t>
  </si>
  <si>
    <t>12.02.012</t>
  </si>
  <si>
    <t xml:space="preserve">CERAMICA ESMALTADA 10X10CM - LARANJA,VERMELHO,AMARELO </t>
  </si>
  <si>
    <t>12.02.013</t>
  </si>
  <si>
    <t xml:space="preserve">CERAMICA ESMALTADA 10X10CM - AZUL,VERDE,PRETO </t>
  </si>
  <si>
    <t>12.02.014</t>
  </si>
  <si>
    <t xml:space="preserve">CERAMICA ESMALTADA 10X10CM - BRANCO,AREIA,BEGE,OCRE,CINZA </t>
  </si>
  <si>
    <t>12.02.029</t>
  </si>
  <si>
    <t xml:space="preserve">CERAMICA ESMALTADA 20X20CM </t>
  </si>
  <si>
    <t>12.02.036</t>
  </si>
  <si>
    <t xml:space="preserve">REVESTIMENTO COM AZULEJOS RETIFICADOS LISOS BRANCO BRILHANTE </t>
  </si>
  <si>
    <t>12.02.043</t>
  </si>
  <si>
    <t xml:space="preserve">PERFIL SEXTAVADO EM ALUMINIO PARA AZULEJO </t>
  </si>
  <si>
    <t>12.02.044</t>
  </si>
  <si>
    <t xml:space="preserve">PERFIL CANTONEIRA EM ALUMINIO PARA REBOCO </t>
  </si>
  <si>
    <t>12.02.050</t>
  </si>
  <si>
    <t xml:space="preserve">REVESTIMENTO TEXT. ACRIL. PIGMENTADO (CORES PRONTAS) - ACAB RANHURADO </t>
  </si>
  <si>
    <t>12.02.051</t>
  </si>
  <si>
    <t xml:space="preserve">REVESTIMENTO TEXTURIZADO ACRILICO PIGMENTADO (CORES PRONTAS) </t>
  </si>
  <si>
    <t>12.02.072</t>
  </si>
  <si>
    <t xml:space="preserve">GUARNIÇÃO APARELHADA 5 X 1 CM G1-C4 P/ACABAM JUNTAS DILATACAO </t>
  </si>
  <si>
    <t>12.02.099</t>
  </si>
  <si>
    <t xml:space="preserve">REVESTIMENTOS P/ PAREDES INTERNAS </t>
  </si>
  <si>
    <t>12.04.004</t>
  </si>
  <si>
    <t>12.04.005</t>
  </si>
  <si>
    <t>12.04.006</t>
  </si>
  <si>
    <t>12.04.007</t>
  </si>
  <si>
    <t>12.04.008</t>
  </si>
  <si>
    <t xml:space="preserve">CHAPISCO FINO PENEIRADO </t>
  </si>
  <si>
    <t>12.04.013</t>
  </si>
  <si>
    <t xml:space="preserve">REVESTIMENTO TEXT. ACRIL. PIGMENTADO (CORES PRONTAS)- ACAB RANHURADO </t>
  </si>
  <si>
    <t>12.04.014</t>
  </si>
  <si>
    <t xml:space="preserve">REVESTIMENTO TEXTURIZADO ACRILICO PIGMENTADO (CORES PRONTA) </t>
  </si>
  <si>
    <t>12.04.018</t>
  </si>
  <si>
    <t>12.04.019</t>
  </si>
  <si>
    <t>12.04.020</t>
  </si>
  <si>
    <t xml:space="preserve">REVESTIMENTO COM PASTILHAS NATURAIS 2,5X2,5CM </t>
  </si>
  <si>
    <t>12.04.021</t>
  </si>
  <si>
    <t xml:space="preserve">REVESTIMENTO COM PASTILHAS NATURAIS 5,0X5,0CM </t>
  </si>
  <si>
    <t>12.04.022</t>
  </si>
  <si>
    <t xml:space="preserve">REVESTIMENTO COM PASTILHAS ESMALTADAS 2,5X 2,5 CM </t>
  </si>
  <si>
    <t>12.04.023</t>
  </si>
  <si>
    <t xml:space="preserve">REVESTIMENTO COM PASTILHAS ESMALTADAS 4,0X 4,0 CM </t>
  </si>
  <si>
    <t>12.04.024</t>
  </si>
  <si>
    <t xml:space="preserve">REVESTIMENTO COM PASTILHAS ESMALTADAS 5,0X 5,0 CM </t>
  </si>
  <si>
    <t>12.04.040</t>
  </si>
  <si>
    <t xml:space="preserve">REVESTIMENTO C/ PLAQUETA LAMINADA </t>
  </si>
  <si>
    <t>12.04.048</t>
  </si>
  <si>
    <t>12.04.049</t>
  </si>
  <si>
    <t>12.04.050</t>
  </si>
  <si>
    <t>12.04.099</t>
  </si>
  <si>
    <t xml:space="preserve">REVESTIMENTOS PARA PAREDES EXTERNAS </t>
  </si>
  <si>
    <t>12.50.001</t>
  </si>
  <si>
    <t xml:space="preserve">DEMOLIÇÃO DE REVESTIMENTO EM ARGAMASSA/GESSO EM FORRO E PAREDES </t>
  </si>
  <si>
    <t>12.50.002</t>
  </si>
  <si>
    <t xml:space="preserve">DEMOLIÇÃO DE REVEST DE AZULEJOS, PASTILHAS E LADRILHOS INCL ARG
ASSENTAMENTO </t>
  </si>
  <si>
    <t>12.50.003</t>
  </si>
  <si>
    <t xml:space="preserve">DEMOLIÇÃO SOMENTE DE AZULEJO </t>
  </si>
  <si>
    <t>12.50.099</t>
  </si>
  <si>
    <t>12.60.001</t>
  </si>
  <si>
    <t xml:space="preserve">RETIRADA DE MÁRMORE PEDRAS OU GRANITOS INCL DEMOLICÃO ARGAMASSA
ASSENTAMENTO </t>
  </si>
  <si>
    <t>12.60.099</t>
  </si>
  <si>
    <t>12.70.001</t>
  </si>
  <si>
    <t xml:space="preserve">RECOLOCAÇÃO DE MÁRMORE, PEDRAS E GRANITOS </t>
  </si>
  <si>
    <t>12.70.099</t>
  </si>
  <si>
    <t xml:space="preserve">RECOLOCACOES DE REVESTIMENTOS DE FORRO E PAREDE </t>
  </si>
  <si>
    <t>12.80.003</t>
  </si>
  <si>
    <t xml:space="preserve">CHAPISCO RUSTICO COM PEDRISCO </t>
  </si>
  <si>
    <t>12.80.030</t>
  </si>
  <si>
    <t xml:space="preserve">REPARO EM TRINCAS E RACHADURAS </t>
  </si>
  <si>
    <t>12.80.050</t>
  </si>
  <si>
    <t xml:space="preserve">CANTONEIRA DE FERRO DE 1"X1"X1/8" </t>
  </si>
  <si>
    <t>12.80.051</t>
  </si>
  <si>
    <t>12.80.099</t>
  </si>
  <si>
    <t xml:space="preserve">SERVICOS EM REVESTIMENTOS DE FORRO E PAREDE - CONSERVACAO </t>
  </si>
  <si>
    <t>13.01.004</t>
  </si>
  <si>
    <t xml:space="preserve">LASTRO DE CONCRETO C/ HIDROFUGO E=5CM </t>
  </si>
  <si>
    <t>13.01.006</t>
  </si>
  <si>
    <t>13.01.010</t>
  </si>
  <si>
    <t xml:space="preserve">ENCHIMENTO DE REBAIXO DE LAJE COM TIJOLOS CERAMICOS FURADOS </t>
  </si>
  <si>
    <t>13.01.011</t>
  </si>
  <si>
    <t xml:space="preserve">ENCHIMENTO DE REBAIXO DE LAJE COM CACOS DE CONCRETO CELULAR </t>
  </si>
  <si>
    <t>13.01.017</t>
  </si>
  <si>
    <t xml:space="preserve">ARGAMASSA DE REGULARIZACAO CIM/AREIA 1:3 ESP=2,50CM </t>
  </si>
  <si>
    <t>13.01.018</t>
  </si>
  <si>
    <t xml:space="preserve">ARGAMASSA DE REGULARIZACAO CIM/AREIA 1:3 C/ IMPERM. ESP=2,50CM </t>
  </si>
  <si>
    <t>13.01.099</t>
  </si>
  <si>
    <t xml:space="preserve">SERVICOS DE LASTROS E/OU ENCHIMENTOS </t>
  </si>
  <si>
    <t>13.02.004</t>
  </si>
  <si>
    <t xml:space="preserve">CIMENTADO DESEMPENADO E ALISADO C/ CORANTE E=3,5CM INCL ARG REG </t>
  </si>
  <si>
    <t>13.02.005</t>
  </si>
  <si>
    <t xml:space="preserve">CIMENTADO DESEMPENADO ALISADO E=3,50CM INCL ARG REG </t>
  </si>
  <si>
    <t>13.02.006</t>
  </si>
  <si>
    <t xml:space="preserve">PISO DE CONCRETO Fck 25MPa DESEMPENAMENTO MECÂNICO E=8CM </t>
  </si>
  <si>
    <t>13.02.007</t>
  </si>
  <si>
    <t xml:space="preserve">PISO DE CONCRETO LISO-FUNDACAO DIRETA FCK-25 MPA </t>
  </si>
  <si>
    <t>13.02.009</t>
  </si>
  <si>
    <t xml:space="preserve">PISO DE CONCRETO CAMURCADO-FUNDACAO DIRETA FCK-25 MPA </t>
  </si>
  <si>
    <t>13.02.010</t>
  </si>
  <si>
    <t xml:space="preserve">QE-26 QUADRA DE ESPORTES/DE CONCRETO/LAJE ALVEOLAR </t>
  </si>
  <si>
    <t>13.02.011</t>
  </si>
  <si>
    <t xml:space="preserve">QE-27 QUADRA DE ESPORTES/PISO DE CONCRETO/PRE-LAJE TRELICADA </t>
  </si>
  <si>
    <t>13.02.012</t>
  </si>
  <si>
    <t xml:space="preserve">QE-28 QUADRA DE ESPORTES/PISO COM PROTECAO ACUSTICA SOBRE LAJE </t>
  </si>
  <si>
    <t>13.02.013</t>
  </si>
  <si>
    <t xml:space="preserve">QE-29 ESPACO MULTIESPORTIVO/PISO DE CONCRETO/LAJE ALVEOLAR </t>
  </si>
  <si>
    <t>13.02.014</t>
  </si>
  <si>
    <t xml:space="preserve">QE-30 ESPACO MULTIESPORTIVO/PISO DE CONCRETO/PRE-LAJE TRELICADA </t>
  </si>
  <si>
    <t>13.02.015</t>
  </si>
  <si>
    <t xml:space="preserve">QE-31 ESPACO MULTIESPORTIVO/PISO COM PROTECAO ACUSTICA SOBRE LAJE </t>
  </si>
  <si>
    <t>13.02.017</t>
  </si>
  <si>
    <t xml:space="preserve">LADRILHOS HIDRAULICOS DE 20X20 CM LISOS EM UMA COR </t>
  </si>
  <si>
    <t>13.02.019</t>
  </si>
  <si>
    <t xml:space="preserve">LADRILHO HIDRAULICO 25X25 E=2CM - PISO TATIL DE ALERTA </t>
  </si>
  <si>
    <t>13.02.020</t>
  </si>
  <si>
    <t xml:space="preserve">LADRILHO HIDRAULICO 25X25 E=2CM - PISO TATIL DIRECIONAL </t>
  </si>
  <si>
    <t>13.02.023</t>
  </si>
  <si>
    <t xml:space="preserve">BORRACHA COLADA - PISO TATIL DIRECIONAL </t>
  </si>
  <si>
    <t>13.02.024</t>
  </si>
  <si>
    <t xml:space="preserve">BORRACHA ASSENTADA C/ ARGAMASSA - PISO TATIL DIRECIONAL </t>
  </si>
  <si>
    <t>13.02.031</t>
  </si>
  <si>
    <t xml:space="preserve">QE-32 QUADRA DE ESPORTES/PISO DE CONCRETO ARMADO/FUNDACAO DIRETA </t>
  </si>
  <si>
    <t>13.02.032</t>
  </si>
  <si>
    <t xml:space="preserve">FAIXA ANTIDERRAPANTE A BASE DE RESINA EPÓXICA E AREIA QUARTZOSA L=4CM </t>
  </si>
  <si>
    <t>13.02.033</t>
  </si>
  <si>
    <t xml:space="preserve">QE-33 ESPACO MULTIESPORTIVO/PISO DE CONCRETO ARMADO/FUNDACAO DIRETA </t>
  </si>
  <si>
    <t>13.02.034</t>
  </si>
  <si>
    <t xml:space="preserve">GRANILITE CINZA / CIMENTO COMUM 8MM C/ POLIMENTO </t>
  </si>
  <si>
    <t>13.02.038</t>
  </si>
  <si>
    <t xml:space="preserve">GRANILITE PRETO/CIMENTO COMUM E=8MM COM POLIMENTO </t>
  </si>
  <si>
    <t>13.02.040</t>
  </si>
  <si>
    <t xml:space="preserve">PISO DE ALTA RESISTENCIA TIPO MEDIO, POLIDO E=8MM PRETO/CIMENTO COMUM </t>
  </si>
  <si>
    <t>13.02.041</t>
  </si>
  <si>
    <t xml:space="preserve">PISO DE ALTA RESISTENCIA TIPO MEDIO, POLIDO E=8MM CINZA/CIMENTO COMUM </t>
  </si>
  <si>
    <t>13.02.042</t>
  </si>
  <si>
    <t>13.02.047</t>
  </si>
  <si>
    <t xml:space="preserve">SOALHO DE TABUAS DE 10X2CM MACHO-FEMEA G1-C6 SOBRE LASTRO/LAJE </t>
  </si>
  <si>
    <t>13.02.048</t>
  </si>
  <si>
    <t xml:space="preserve">SOALHO DE TABUAS DE 20X2CM MACHO-FEMEA G1-C6 SOBRE LASTRO/LAJE </t>
  </si>
  <si>
    <t>13.02.049</t>
  </si>
  <si>
    <t xml:space="preserve">QE-34 QUADRA DE ESPORTES/PISO FIBRA POLIPROPILENO CORRUGADO/FUND DIR </t>
  </si>
  <si>
    <t>13.02.050</t>
  </si>
  <si>
    <t xml:space="preserve">QE-35 ESPACO MULTIESPORTIVO/PISO FIBRA POLIPROP CORRUGADO/FUND DIR </t>
  </si>
  <si>
    <t>13.02.052</t>
  </si>
  <si>
    <t xml:space="preserve">TRATAMENTO SELADOR PARA GRANILITE - BASE AGUA </t>
  </si>
  <si>
    <t>13.02.053</t>
  </si>
  <si>
    <t xml:space="preserve">BORRACHA COLADA - PISO TATIL DE ALERTA </t>
  </si>
  <si>
    <t>13.02.055</t>
  </si>
  <si>
    <t xml:space="preserve">BORRACHA ASSENTADA C/ ARGAMASSA - PISO TATIL DE ALERTA </t>
  </si>
  <si>
    <t>13.02.058</t>
  </si>
  <si>
    <t xml:space="preserve">SINALIZAÇÃO VISUAL DE DEGRAUS-PINTURA ESMALTE EPOXI </t>
  </si>
  <si>
    <t>13.02.059</t>
  </si>
  <si>
    <t xml:space="preserve">SINALIZAÇÃO VISUAL DE DEGRAUS FITA ADESIVA COR AMARELA 25x200MM (2
FAIXAS) </t>
  </si>
  <si>
    <t>13.02.061</t>
  </si>
  <si>
    <t xml:space="preserve">PISO DE BORRACHA SINT PASTILHADA COR PRETA ESP 7MM FIXAVEL
C/ARGAMASSA </t>
  </si>
  <si>
    <t>13.02.064</t>
  </si>
  <si>
    <t xml:space="preserve">PORCELANATO TECNICO </t>
  </si>
  <si>
    <t>13.02.066</t>
  </si>
  <si>
    <t xml:space="preserve">PISO DE CONCRETO/LAJE ALVEOLAR (TIPO LAJE ZERO) </t>
  </si>
  <si>
    <t>13.02.067</t>
  </si>
  <si>
    <t xml:space="preserve">PISO DE CONCRETO/LAJE TRELICADA (TIPO LAJE ZERO) </t>
  </si>
  <si>
    <t>13.02.068</t>
  </si>
  <si>
    <t xml:space="preserve">PISO DE CONCRETO SOBRE LAJE IMPERMEABILIZADA OU SOBRE PROTECAO
ACUSTICA </t>
  </si>
  <si>
    <t>13.02.069</t>
  </si>
  <si>
    <t xml:space="preserve">PORCELANATO ESMALTADO </t>
  </si>
  <si>
    <t>13.02.075</t>
  </si>
  <si>
    <t xml:space="preserve">CHAPAS VINILICAS (COR ESPECIFICAR) ESPESSURA DE 2 MM </t>
  </si>
  <si>
    <t>13.02.076</t>
  </si>
  <si>
    <t xml:space="preserve">PORCELANATO TÉCNICO 25X25 CM ESPESSURA 10 A 15MM - PISO TATIL DE ALERTA </t>
  </si>
  <si>
    <t>13.02.077</t>
  </si>
  <si>
    <t xml:space="preserve">CHAPAS VINILICAS/TRANSITO PESADO (COR ESPECIFICAR) ESP 2MM </t>
  </si>
  <si>
    <t>13.02.078</t>
  </si>
  <si>
    <t xml:space="preserve">PISO VINIILICO EM MANTA LARG.DE 2,00M H=2MM INCLUSO RODAPÉ CURVO 10CM
FORNEC E INSTAL.- USO EXCLUSIVO SALA DE INOVAÇÃO </t>
  </si>
  <si>
    <t>13.02.080</t>
  </si>
  <si>
    <t xml:space="preserve">PISO VINIÍLICO EM MANTA COM TRATAMENTO SUPERFÍCIE COM PUR LARG.DE 2,00M
E=2MM INCLUSO RODAPÉ CURVO H= 5CM FORNEC E INSTALADO. </t>
  </si>
  <si>
    <t>13.02.085</t>
  </si>
  <si>
    <t xml:space="preserve">PORCELANATO TÉCNICO 25X25 CM ESPESSURA 10 A 15MM - PISO TATIL DIRECIONAL </t>
  </si>
  <si>
    <t>13.02.087</t>
  </si>
  <si>
    <t xml:space="preserve">TACO MADEIRA G1-C6 APLICADO COM COLA </t>
  </si>
  <si>
    <t>13.02.092</t>
  </si>
  <si>
    <t xml:space="preserve">SINTEKO - DUAS DEMAOS INCLUSIVE RASPAGEM - APLICADO </t>
  </si>
  <si>
    <t>13.02.093</t>
  </si>
  <si>
    <t xml:space="preserve">RASPAGEM COM CALAFETACAO E APLICACAO DE CERA </t>
  </si>
  <si>
    <t>13.02.099</t>
  </si>
  <si>
    <t xml:space="preserve">SERVICOS DE REVESTIMENTO DE PISOS </t>
  </si>
  <si>
    <t>13.02.100</t>
  </si>
  <si>
    <t xml:space="preserve">CERAMICA ESMALT. ANTIDER. ABSORÇÃO DE AGUA 3% A 8% PEI 4/5 COEF. ATRITO MINIMO 0,4 USO EXCLUSIVO PADRAO CRECHE </t>
  </si>
  <si>
    <t>13.03.042</t>
  </si>
  <si>
    <t xml:space="preserve">PEDRA ARDOSIA 40X40CM E=7A10MM </t>
  </si>
  <si>
    <t>13.03.099</t>
  </si>
  <si>
    <t>13.04.001</t>
  </si>
  <si>
    <t xml:space="preserve">DEGRAUS EM ARGAMASSA DE CIMENTO E AREIA 1:3 ESPESSURA DE 2 CM </t>
  </si>
  <si>
    <t>13.04.004</t>
  </si>
  <si>
    <t xml:space="preserve">DEGRAU DE CONCRETO LISO </t>
  </si>
  <si>
    <t>13.04.026</t>
  </si>
  <si>
    <t xml:space="preserve">DEGRAUS DE GRANILITE MOLDADOS NO LOCAL </t>
  </si>
  <si>
    <t>13.04.027</t>
  </si>
  <si>
    <t xml:space="preserve">DEGRAUS DE GRANILITE PRE-MOLDADOS </t>
  </si>
  <si>
    <t>13.04.040</t>
  </si>
  <si>
    <t xml:space="preserve">DEGRAUS DE CHAPA VINILICA ESPESS 2 MM </t>
  </si>
  <si>
    <t>13.04.050</t>
  </si>
  <si>
    <t xml:space="preserve">DEGRAU DE BORRACHA SINTETICA COR PRETA C/TESTEIRA FIXAVEL C/ARG </t>
  </si>
  <si>
    <t>13.04.099</t>
  </si>
  <si>
    <t xml:space="preserve">SERVICOS DE REVESTIMENTO DE DEGRAUS </t>
  </si>
  <si>
    <t>13.05.001</t>
  </si>
  <si>
    <t xml:space="preserve">RODAPES DE ARGAM CIMENTO E AREIA 1:3 COM ALTURA DE 5 CM </t>
  </si>
  <si>
    <t>13.05.003</t>
  </si>
  <si>
    <t xml:space="preserve">RODAPE DE CIMENTADO DE 15 CM </t>
  </si>
  <si>
    <t>13.05.004</t>
  </si>
  <si>
    <t xml:space="preserve">RODAPES DE ARGAM CIMENTO E AREIA 1:3 COM ALTURA DE 10 CM </t>
  </si>
  <si>
    <t>13.05.005</t>
  </si>
  <si>
    <t xml:space="preserve">RODAPE DE ARGAMASSA DE CIM/AREIA 1:3 PARA ESCADA </t>
  </si>
  <si>
    <t>13.05.006</t>
  </si>
  <si>
    <t xml:space="preserve">RODAPÉ DE ARGAMASSA CIMENTO E AREIA 1:3 ESPESSURA 1,5CM X ALTURA DE
7CM </t>
  </si>
  <si>
    <t>13.05.009</t>
  </si>
  <si>
    <t xml:space="preserve">RODAPE DE MADEIRA DE 7X1,5CM G1-C4 </t>
  </si>
  <si>
    <t>13.05.014</t>
  </si>
  <si>
    <t xml:space="preserve">RODAPES DE LADRILHO HIDRAULICO UMA COR COM 10 CM DE ALTURA </t>
  </si>
  <si>
    <t>13.05.020</t>
  </si>
  <si>
    <t xml:space="preserve">RODAPES DE GRANILITE SIMPLES DE 10 CM </t>
  </si>
  <si>
    <t>13.05.022</t>
  </si>
  <si>
    <t xml:space="preserve">RODAPE PORCELANATO ESMALTADO 7CM </t>
  </si>
  <si>
    <t>13.05.023</t>
  </si>
  <si>
    <t xml:space="preserve">RODAPE PORCELANATO TECNICO 7CM </t>
  </si>
  <si>
    <t>13.05.024</t>
  </si>
  <si>
    <t xml:space="preserve">RODAPES DE GRANILITE PARA ESCADA DE 10 CM </t>
  </si>
  <si>
    <t>13.05.025</t>
  </si>
  <si>
    <t xml:space="preserve">RODAPE DE GRANILITE PARA ESCADA DE 7-CM </t>
  </si>
  <si>
    <t>13.05.026</t>
  </si>
  <si>
    <t xml:space="preserve">RODAPÉ DE GRANILITE SIMPLES ALTURA 7CM </t>
  </si>
  <si>
    <t>13.05.028</t>
  </si>
  <si>
    <t xml:space="preserve">RODAPES DE MASSA GRANIT ALTA RESISTENCIA DE 10 CM TIPO MEDIO SIMPLES </t>
  </si>
  <si>
    <t>13.05.030</t>
  </si>
  <si>
    <t xml:space="preserve">RODAPES MASSA GRANIT ALTA RES 10CM MEDIO P/ESCADA INCL TRIANG </t>
  </si>
  <si>
    <t>13.05.031</t>
  </si>
  <si>
    <t xml:space="preserve">RODAPE DE ALTA RESISTENCIA 7-CM TIPO MEDIO PARA ESCADA INCL TRIANGULO </t>
  </si>
  <si>
    <t>13.05.068</t>
  </si>
  <si>
    <t xml:space="preserve">RODAPE VINILICO DE 5 CM SIMPLES </t>
  </si>
  <si>
    <t>13.05.069</t>
  </si>
  <si>
    <t xml:space="preserve">RODAPE VINILICO DE 7 CM SIMPLES </t>
  </si>
  <si>
    <t>13.05.074</t>
  </si>
  <si>
    <t xml:space="preserve">RODAPE VINILICO DE 5 CM PARA ESCADA </t>
  </si>
  <si>
    <t>13.05.075</t>
  </si>
  <si>
    <t xml:space="preserve">RODAPE VINILICO DE 7,5 CM PARA ESCADA </t>
  </si>
  <si>
    <t>13.05.099</t>
  </si>
  <si>
    <t xml:space="preserve">SERVICOS DE REVESTIMENTO DE RODAPES </t>
  </si>
  <si>
    <t>13.05.100</t>
  </si>
  <si>
    <t xml:space="preserve">RODAPE CERAMICA ANTIDERRAPANTE ALTURA 7CM (MONOQUEIMA) USO
EXCLUSIVO PADRAO CRECHE </t>
  </si>
  <si>
    <t>13.06.005</t>
  </si>
  <si>
    <t xml:space="preserve">SOLEIRA DE ARGAMASSA CIM/AREIA 1:3 EM RAMPA </t>
  </si>
  <si>
    <t>13.06.074</t>
  </si>
  <si>
    <t xml:space="preserve">SO-14 SOLEIRA RAMPADA DESNIVEL ATE 2CM (CIMENTADO / ALVENARIA 15,5CM) </t>
  </si>
  <si>
    <t>13.06.075</t>
  </si>
  <si>
    <t xml:space="preserve">SO-15 SOLEIRA RAMPADA DESNIVEL ATE 2CM (CIMENTADO / ALVENARIA 22CM) </t>
  </si>
  <si>
    <t>13.06.076</t>
  </si>
  <si>
    <t xml:space="preserve">SO-16 SOLEIRA RAMPADA DESNIVEL ATE 2CM (GRANILITE / ALVENARIA 15,5CM) </t>
  </si>
  <si>
    <t>13.06.077</t>
  </si>
  <si>
    <t xml:space="preserve">SO-17 SOLEIRA RAMPADA DESNIVEL ATE 2CM (GRANILITE / ALVENARIA 22CM) </t>
  </si>
  <si>
    <t>13.06.082</t>
  </si>
  <si>
    <t xml:space="preserve">SO-22 SOLEIRA DE GRANITO EM NIVEL 1 PEÇA (L= 14 A 17CM) </t>
  </si>
  <si>
    <t>13.06.083</t>
  </si>
  <si>
    <t xml:space="preserve">SO-23 SOLEIRA DE GRANITO EM NIVEL 1 PEÇA (L=19 A 22CM) </t>
  </si>
  <si>
    <t>13.06.084</t>
  </si>
  <si>
    <t xml:space="preserve">SO-24 - SOLEIRA DE GRANITO RAMPADA DESNIVEL ATE 2CM 2 PEÇAS (L=14 A
17CM) </t>
  </si>
  <si>
    <t>13.06.085</t>
  </si>
  <si>
    <t xml:space="preserve">SO-25 SOLEIRA DE GRANITO RAMPADA DESNIVEL ATE 2CM 2 PEÇAS (L=19 A 22CM) </t>
  </si>
  <si>
    <t>13.06.086</t>
  </si>
  <si>
    <t xml:space="preserve">SO-26 SOLEIRA DE GRANITO RAMPADA DESNIVEL ATE 2CM 3 PEÇAS (L=14 A 17CM) </t>
  </si>
  <si>
    <t>13.06.087</t>
  </si>
  <si>
    <t xml:space="preserve">SO-27 SOLEIRA DE GRANITO RAMPADA DESNIVEL ATE 2CM 3 PEÇAS (L=19 A 22CM) </t>
  </si>
  <si>
    <t>13.06.099</t>
  </si>
  <si>
    <t xml:space="preserve">SERVICOS DE REVESTIMENTO DE SOLEIRAS </t>
  </si>
  <si>
    <t>13.07.002</t>
  </si>
  <si>
    <t xml:space="preserve">PE-02 PEITORIL </t>
  </si>
  <si>
    <t>13.07.099</t>
  </si>
  <si>
    <t xml:space="preserve">SERVICOS DE REVESTIMENTO DE PEITORIS </t>
  </si>
  <si>
    <t>13.50.001</t>
  </si>
  <si>
    <t xml:space="preserve">DEMOLICAO PISO DE CONCRETO SIMPLES CAPEADO </t>
  </si>
  <si>
    <t>13.50.002</t>
  </si>
  <si>
    <t xml:space="preserve">DEMOLIÇAO PISO GRANILITE, LADRILHO HIDRAULICO, CERAMICO, CACOS, INCLUSIV
BASE </t>
  </si>
  <si>
    <t xml:space="preserve">E
M2 </t>
  </si>
  <si>
    <t>13.50.003</t>
  </si>
  <si>
    <t xml:space="preserve">DEMOLICAO PISO TACOS DE MADEIRA INCLUSIVE ARG ASSENTAMENTO </t>
  </si>
  <si>
    <t>13.50.004</t>
  </si>
  <si>
    <t xml:space="preserve">DEMOLICAO PISO SOALHO DE TABUAS INCLUSIVE VIGAMENTOS </t>
  </si>
  <si>
    <t>13.50.006</t>
  </si>
  <si>
    <t xml:space="preserve">DEMOLIÇÃO DE SOALHO SOMENTE TÁBUAS </t>
  </si>
  <si>
    <t>13.50.010</t>
  </si>
  <si>
    <t xml:space="preserve">DEMOLIÇÃO DE PISOS VINÍLICOS E DE BORRACHA INCL ARG ASSENT E
REGULARIZACÃO </t>
  </si>
  <si>
    <t>13.50.015</t>
  </si>
  <si>
    <t xml:space="preserve">DEMOLIÇAO REVEST DE DEGRAUS DE ARG/GRANILITE/CACOS/LADRILHOS, INCL
ARG ASSENT. </t>
  </si>
  <si>
    <t>13.50.016</t>
  </si>
  <si>
    <t xml:space="preserve">DEMOLICAO RODAPES EM GERAL INCLUSIVE ARGAMASSA ASSENTAMENTO </t>
  </si>
  <si>
    <t>13.50.017</t>
  </si>
  <si>
    <t xml:space="preserve">DEMOLICAO SOLEIRAS EM GERAL INCLUSIVE ARGAMASSA ASSENTAMENTO </t>
  </si>
  <si>
    <t>13.50.018</t>
  </si>
  <si>
    <t xml:space="preserve">DEMOLICAO PEITORIS EM GERAL INCLUSIVE ARGAMASSA ASSENTAMENTO </t>
  </si>
  <si>
    <t>13.50.019</t>
  </si>
  <si>
    <t xml:space="preserve">DEMOLICAO GUARDA-CORPOS EM GERAL INCLUSIVE ARGAMASSA
ASSENTAMENTO </t>
  </si>
  <si>
    <t>13.50.099</t>
  </si>
  <si>
    <t>13.60.001</t>
  </si>
  <si>
    <t xml:space="preserve">RETIRADA DE PISO VINILICO E BORRACHA </t>
  </si>
  <si>
    <t>13.60.002</t>
  </si>
  <si>
    <t xml:space="preserve">RETIRADA DE PISO DE BORRACHA ARGAMASSADO </t>
  </si>
  <si>
    <t>13.60.003</t>
  </si>
  <si>
    <t xml:space="preserve">RETIRADA DE PISO DE CERÂMICA OU LADRILHOS HIDRÁULICOS </t>
  </si>
  <si>
    <t>13.60.004</t>
  </si>
  <si>
    <t xml:space="preserve">RETIRADA DE PISO DE TACOS DE MADEIRA </t>
  </si>
  <si>
    <t>13.60.005</t>
  </si>
  <si>
    <t xml:space="preserve">RETIRADA DE SOALHO INCLUSIVE VIGAMENTO </t>
  </si>
  <si>
    <t>13.60.006</t>
  </si>
  <si>
    <t xml:space="preserve">RETIRADA DE SOALHO SOMENTE TÁBUAS </t>
  </si>
  <si>
    <t>13.60.007</t>
  </si>
  <si>
    <t xml:space="preserve">RETIRADA DE PISO DE PEDRA </t>
  </si>
  <si>
    <t>13.60.008</t>
  </si>
  <si>
    <t xml:space="preserve">RETIRADA DE PISO DE GRANITO OU MÁRMORE </t>
  </si>
  <si>
    <t>13.60.009</t>
  </si>
  <si>
    <t xml:space="preserve">RETIRADA DE DEGRAUS E ESPELHOS EM PEDRA </t>
  </si>
  <si>
    <t>13.60.010</t>
  </si>
  <si>
    <t xml:space="preserve">RETIRADA DE DEGRAUS E ESP DE GRANITO OU MÁRMORE </t>
  </si>
  <si>
    <t>13.60.011</t>
  </si>
  <si>
    <t xml:space="preserve">RETIRADA DE RODAPÉS DE CERAM LADR-HIDR GRANITO OU MÁRMORE </t>
  </si>
  <si>
    <t>13.60.012</t>
  </si>
  <si>
    <t xml:space="preserve">RETIRADA DE RODAPES DE MADEIRA INCLUSIVE CORDÃO </t>
  </si>
  <si>
    <t>13.60.013</t>
  </si>
  <si>
    <t xml:space="preserve">RETIRADA DE SOLEIRAS EM GERAL </t>
  </si>
  <si>
    <t>13.60.014</t>
  </si>
  <si>
    <t xml:space="preserve">RETIRADA DE PEITORIS EM GERAL </t>
  </si>
  <si>
    <t>13.60.015</t>
  </si>
  <si>
    <t xml:space="preserve">RETIRADA DE GUARDA-CORPOS EM GERAL </t>
  </si>
  <si>
    <t>13.60.099</t>
  </si>
  <si>
    <t>13.70.001</t>
  </si>
  <si>
    <t xml:space="preserve">RECOLOCAÇÃO DE PISO VINÍLICO E BORRACHA </t>
  </si>
  <si>
    <t>13.70.002</t>
  </si>
  <si>
    <t xml:space="preserve">RECOLOCAÇÃO DE PISO DE BORRACHA ARGAMASSADO </t>
  </si>
  <si>
    <t>13.70.005</t>
  </si>
  <si>
    <t xml:space="preserve">RECOLOCAÇÃO E REPREGAMENTO DE SOALHO </t>
  </si>
  <si>
    <t>13.70.050</t>
  </si>
  <si>
    <t xml:space="preserve">RECOLOCAÇÃO DE RODAPÉS E CORDÕES DE MADEIRA </t>
  </si>
  <si>
    <t>13.70.099</t>
  </si>
  <si>
    <t xml:space="preserve">RECOLOCACOES DE PISOS </t>
  </si>
  <si>
    <t>13.80.002</t>
  </si>
  <si>
    <t xml:space="preserve">LASTRO DE CONCRETO </t>
  </si>
  <si>
    <t>13.80.003</t>
  </si>
  <si>
    <t xml:space="preserve">LASTRO DE BRITA GRADUADA COMPACTAÇÃO MECÂNICA E=8CM </t>
  </si>
  <si>
    <t>13.80.005</t>
  </si>
  <si>
    <t>13.80.006</t>
  </si>
  <si>
    <t xml:space="preserve">ENDURECEDOR SUPERFICIAL PARA CONCRETO </t>
  </si>
  <si>
    <t>13.80.007</t>
  </si>
  <si>
    <t xml:space="preserve">PISO DE CONCRETO FCK=25MPA E=5CM </t>
  </si>
  <si>
    <t>13.80.012</t>
  </si>
  <si>
    <t xml:space="preserve">SOALHO DE TABUA 20X2CM MACHO-FEMEA G1-C6 (SOMENTE TABUAS) </t>
  </si>
  <si>
    <t>13.80.013</t>
  </si>
  <si>
    <t xml:space="preserve">ISOLAMENTO COM LONA PRETA </t>
  </si>
  <si>
    <t>13.80.014</t>
  </si>
  <si>
    <t xml:space="preserve">FRESAMENTO DE PISO CIMENTADO </t>
  </si>
  <si>
    <t>13.80.015</t>
  </si>
  <si>
    <t xml:space="preserve">PISO VINILICO DE 2MM DE ESPESSURA </t>
  </si>
  <si>
    <t>13.80.016</t>
  </si>
  <si>
    <t xml:space="preserve">PISO VINILICO DE 3,2MM DE ESPESSURA </t>
  </si>
  <si>
    <t>13.80.018</t>
  </si>
  <si>
    <t xml:space="preserve">REPARO COMPLETO EM GRANILITE-RASPAGEM/ESTUCAMENTO/POLIMENTO </t>
  </si>
  <si>
    <t>13.80.021</t>
  </si>
  <si>
    <t xml:space="preserve">ARGAMASSA DE REGULARIZACAO CIMENTO/AREIA 1:3 E=2,50CM </t>
  </si>
  <si>
    <t>13.80.022</t>
  </si>
  <si>
    <t xml:space="preserve">COLAGEM COM NATA DE CIMENTO E ADESIVO P/ ARGAMASSA E CHAPISCO </t>
  </si>
  <si>
    <t>13.80.023</t>
  </si>
  <si>
    <t xml:space="preserve">SOALHO DE TABUA 10X2,0CM MACHO-FEMEA G1-C6 SOBRE VIGAMENTO 6X16CM </t>
  </si>
  <si>
    <t>13.80.024</t>
  </si>
  <si>
    <t xml:space="preserve">SOALHO DE TABUA 20X2CM MACHO-FEMEA G1-C6 SOBRE VIGAMENTO 6X16CM </t>
  </si>
  <si>
    <t>13.80.025</t>
  </si>
  <si>
    <t xml:space="preserve">REPREGAMENTO DE SOALHO DE MADEIRA </t>
  </si>
  <si>
    <t>13.80.026</t>
  </si>
  <si>
    <t xml:space="preserve">SOALHO DE TABUA 20X2CM MACHO-FEMEA G1-C6 SOBRE VIGAMENTO 6X12CM </t>
  </si>
  <si>
    <t>13.80.027</t>
  </si>
  <si>
    <t xml:space="preserve">SOALHO DE TABUA 10X2,0CM MACHO-FEMEA G1-C6 SOBRE VIGAMENTO 6X12CM </t>
  </si>
  <si>
    <t>13.80.028</t>
  </si>
  <si>
    <t xml:space="preserve">SOALHO DE TABUA 10X2,0CM MACHO-FEMEA GI-C6 (SOMENTE TABUAS) </t>
  </si>
  <si>
    <t>13.80.032</t>
  </si>
  <si>
    <t xml:space="preserve">TELA Q-92 PARA PISO DE CONCRETO </t>
  </si>
  <si>
    <t>13.80.033</t>
  </si>
  <si>
    <t xml:space="preserve">TELA Q-138 E ESPAÇADOR TRELIÇADO P/PISO DE CONCRETO </t>
  </si>
  <si>
    <t>13.80.034</t>
  </si>
  <si>
    <t xml:space="preserve">PISO DE CONCRETO FCK=25MPA E=8CM DESEMPENAMENTO MECÂNICO </t>
  </si>
  <si>
    <t>13.80.035</t>
  </si>
  <si>
    <t xml:space="preserve">PISO DE CONCRETO COM FIBRA FCK=25MPA E=8CM DESEMPENAMENTO MECÂNICO </t>
  </si>
  <si>
    <t>13.80.050</t>
  </si>
  <si>
    <t xml:space="preserve">RODAPE DE GRANILITE EM PLACAS FORN/APLIC </t>
  </si>
  <si>
    <t>13.80.051</t>
  </si>
  <si>
    <t xml:space="preserve">RODAPE DE MARMORE DE 15CM </t>
  </si>
  <si>
    <t>13.80.055</t>
  </si>
  <si>
    <t xml:space="preserve">CORDAO MEIA CANA 1,5x1,5CM G1-C4 </t>
  </si>
  <si>
    <t>13.80.056</t>
  </si>
  <si>
    <t xml:space="preserve">RODAPE DE MADEIRA DE 7X1,5CM G1-C4 COM CORDAO </t>
  </si>
  <si>
    <t>13.80.057</t>
  </si>
  <si>
    <t xml:space="preserve">REPARO RODAPÉ EM GRANILITE RASPAGEM/ESTUCAMENTO/POLIMENTO </t>
  </si>
  <si>
    <t>13.80.060</t>
  </si>
  <si>
    <t xml:space="preserve">DEGRAU DE GRANILITE </t>
  </si>
  <si>
    <t>13.80.061</t>
  </si>
  <si>
    <t xml:space="preserve">DEGRAUS DE MARMORE </t>
  </si>
  <si>
    <t>13.80.062</t>
  </si>
  <si>
    <t xml:space="preserve">DEGRAU VINILICO COM TESTEIRA DE BORRACHA </t>
  </si>
  <si>
    <t>13.80.065</t>
  </si>
  <si>
    <t xml:space="preserve">TESTEIRA DE BORRACHA </t>
  </si>
  <si>
    <t>13.80.066</t>
  </si>
  <si>
    <t xml:space="preserve">PISO BORRACHA SINT PASTILHADO PRETO ESPES 4/5MM - COLADO </t>
  </si>
  <si>
    <t>13.80.075</t>
  </si>
  <si>
    <t xml:space="preserve">ENCHIMENTO DE PISO COM ARGILA EXPANDIDA </t>
  </si>
  <si>
    <t>13.80.099</t>
  </si>
  <si>
    <t xml:space="preserve">SERVICOS EM PISOS - CONSERVACAO </t>
  </si>
  <si>
    <t>14.01.002</t>
  </si>
  <si>
    <t xml:space="preserve">VIDRO LISO COMUM INCOLOR DE 3MM </t>
  </si>
  <si>
    <t>14.01.004</t>
  </si>
  <si>
    <t xml:space="preserve">VIDRO LISO COMUM INCOLOR DE 4MM </t>
  </si>
  <si>
    <t>14.01.006</t>
  </si>
  <si>
    <t xml:space="preserve">VIDRO LISO COMUM INCOLOR DE 5MM </t>
  </si>
  <si>
    <t>14.01.008</t>
  </si>
  <si>
    <t xml:space="preserve">VIDRO LISO COMUM INCOLOR DE 6MM </t>
  </si>
  <si>
    <t>14.01.032</t>
  </si>
  <si>
    <t xml:space="preserve">VIDRO LISO FOSCO (DESPOLIDO) ESPESS 3 MM </t>
  </si>
  <si>
    <t>14.01.035</t>
  </si>
  <si>
    <t xml:space="preserve">VIDRO IMPRESSO INCOLOR (E=4MM) </t>
  </si>
  <si>
    <t>14.01.040</t>
  </si>
  <si>
    <t xml:space="preserve">VIDRO ARAMADO DE 7/8 MM </t>
  </si>
  <si>
    <t>14.01.060</t>
  </si>
  <si>
    <t xml:space="preserve">FECHAMENTO EM VIDRO LAMINADO 5+5MM INC ACESS ALUM (CX/ELEVADOR) </t>
  </si>
  <si>
    <t>14.01.062</t>
  </si>
  <si>
    <t xml:space="preserve">VIDRO LISO INCOLOR LAMINADO 6MM (3+3MM) COM FILME PVB INCLUSIVE
GUARNIÇAO NEOPRENE USO EXCLUSIVO PADRAO CRECHE </t>
  </si>
  <si>
    <t>14.01.063</t>
  </si>
  <si>
    <t xml:space="preserve">VIDRO LISO INCOLOR 6MM INCLUSIVE GUARNIÇAO NEOPRENE USO EXCLUSIVO
PADRAO CRECHE </t>
  </si>
  <si>
    <t>14.01.099</t>
  </si>
  <si>
    <t xml:space="preserve">SERVICOS EM VIDROS </t>
  </si>
  <si>
    <t>14.02.001</t>
  </si>
  <si>
    <t xml:space="preserve">EP-01 ESPELHO </t>
  </si>
  <si>
    <t>14.02.099</t>
  </si>
  <si>
    <t xml:space="preserve">SERVICOS DE ESPELHOS </t>
  </si>
  <si>
    <t>14.60.001</t>
  </si>
  <si>
    <t xml:space="preserve">RETIRADA DE VIDRO INCLUSIVE RASPAGEM DE MASSA OU RETIRADA DE BAGUETES </t>
  </si>
  <si>
    <t>14.60.099</t>
  </si>
  <si>
    <t>14.70.001</t>
  </si>
  <si>
    <t xml:space="preserve">RECOLOCAÇÃO DE VIDRO INCLUSIVE EMASSAMENTO OU RECOLOCACAO DE
BAGUETES </t>
  </si>
  <si>
    <t>14.70.099</t>
  </si>
  <si>
    <t xml:space="preserve">RECOLOCACOES DE VIDRO </t>
  </si>
  <si>
    <t>14.80.001</t>
  </si>
  <si>
    <t xml:space="preserve">ESPELHO DE CRISTAL 6MM LAPIDADO INCLUSIVE FIXAÇÃO COM COLA ADESIVA. </t>
  </si>
  <si>
    <t>14.80.099</t>
  </si>
  <si>
    <t xml:space="preserve">SERVICOS EM VIDROS - CONSERVACAO </t>
  </si>
  <si>
    <t>15.01.001</t>
  </si>
  <si>
    <t xml:space="preserve">OLEO EM ESTRUTURA METALICA </t>
  </si>
  <si>
    <t>15.01.002</t>
  </si>
  <si>
    <t xml:space="preserve">GRAFITE EM ESTRUTURA METALICA </t>
  </si>
  <si>
    <t>15.01.003</t>
  </si>
  <si>
    <t xml:space="preserve">PINTURA ALUMINIO EM ESTRUTURA METALICA </t>
  </si>
  <si>
    <t>15.01.004</t>
  </si>
  <si>
    <t xml:space="preserve">ESMALTE EM ESTRUTURA METALICA </t>
  </si>
  <si>
    <t>15.01.005</t>
  </si>
  <si>
    <t xml:space="preserve">PINTURA PARA ESTRUTURA DE ALUMINIO C/ TINTA ESMALTE AUTOMOTIVA </t>
  </si>
  <si>
    <t>15.01.006</t>
  </si>
  <si>
    <t xml:space="preserve">ESMALTE A BASE DE ÁGUA EM ESTRUTURA METÁLICA </t>
  </si>
  <si>
    <t>15.01.010</t>
  </si>
  <si>
    <t xml:space="preserve">OLEO SEM APAREL E EMASS PREVIOS EM ESTRUT DE MAD APARENTE (GALPOES) </t>
  </si>
  <si>
    <t>15.01.012</t>
  </si>
  <si>
    <t xml:space="preserve">ESMALTE S/APAREL EMASS PREVIOS EM ESTRUTURA DE MADEIRA APARENTES </t>
  </si>
  <si>
    <t>15.01.013</t>
  </si>
  <si>
    <t xml:space="preserve">ESMALTE A BASE DE ÁGUA SEM APARELHAMENTO E EMASSAMENTO PRÉVIOS EM
ESTRUTURA DE MADEIRA </t>
  </si>
  <si>
    <t>15.01.014</t>
  </si>
  <si>
    <t xml:space="preserve">APLICAÇAO DE IMUNIZANTE CUPINICIDA EM MADEIRA. </t>
  </si>
  <si>
    <t>15.01.015</t>
  </si>
  <si>
    <t xml:space="preserve">VERNIZ SEM APARELHAMENTO E EMAS PREVIOS EM ESTRUT DE MADEIRA
APARENTE </t>
  </si>
  <si>
    <t>15.01.029</t>
  </si>
  <si>
    <t xml:space="preserve">SERVIÇO GALVANIZACAO A FOGO - ESTRUTURAS </t>
  </si>
  <si>
    <t>15.01.032</t>
  </si>
  <si>
    <t xml:space="preserve">PRIMER P/ GALVANIZADOS (GALVITE/SIMILAR) - ESTRUTURAS </t>
  </si>
  <si>
    <t>15.01.035</t>
  </si>
  <si>
    <t xml:space="preserve">FUNDO ANTI-OXIDANTE EM ESTRUTURAS </t>
  </si>
  <si>
    <t>15.01.099</t>
  </si>
  <si>
    <t xml:space="preserve">PINTURAS EM ESTRUTURAS </t>
  </si>
  <si>
    <t>15.02.003</t>
  </si>
  <si>
    <t xml:space="preserve">MASSA NIVELADORA PARA INTERIOR </t>
  </si>
  <si>
    <t>15.02.005</t>
  </si>
  <si>
    <t xml:space="preserve">TINTA LATEX ECONOMICA </t>
  </si>
  <si>
    <t>15.02.006</t>
  </si>
  <si>
    <t xml:space="preserve">LATEX COM MASSA NIVELADORA PARA INTERIOR </t>
  </si>
  <si>
    <t>15.02.010</t>
  </si>
  <si>
    <t xml:space="preserve">TINTA LATEX ECONOMICA EM ELEMENTO VAZADO </t>
  </si>
  <si>
    <t>15.02.014</t>
  </si>
  <si>
    <t xml:space="preserve">OLEO COM MASSA NIVELADORA </t>
  </si>
  <si>
    <t>15.02.015</t>
  </si>
  <si>
    <t xml:space="preserve">OLEO </t>
  </si>
  <si>
    <t>15.02.018</t>
  </si>
  <si>
    <t xml:space="preserve">ESMALTE A BASE DE AGUA </t>
  </si>
  <si>
    <t>15.02.019</t>
  </si>
  <si>
    <t xml:space="preserve">ESMALTE </t>
  </si>
  <si>
    <t>15.02.020</t>
  </si>
  <si>
    <t xml:space="preserve">MASSA NIVELADORA PARA INTERIOR (AREAS MOLHADAS) </t>
  </si>
  <si>
    <t>15.02.025</t>
  </si>
  <si>
    <t xml:space="preserve">TINTA LATEX STANDARD </t>
  </si>
  <si>
    <t>15.02.026</t>
  </si>
  <si>
    <t xml:space="preserve">TINTA LATEX STANDARD COM MASSA NIVELADORA </t>
  </si>
  <si>
    <t>15.02.040</t>
  </si>
  <si>
    <t xml:space="preserve">VERNIZ RETARDANTE DE CHAMA APLICADO EM SUPERFICIE DE MADEIRA
ACABAMENTO TRANSPARENTE COM DUAS DEMÃOS </t>
  </si>
  <si>
    <t>15.02.041</t>
  </si>
  <si>
    <t xml:space="preserve">VERNIZ SELANTE RESISTENTE À ABRASÃO APLICADO SOBRE VERNIZ RETARDANTE
EM SUPERFICIE DE MADEIRA ACABAMENTO TRANSPARENTE COM DUAS DEMÃOS </t>
  </si>
  <si>
    <t>15.02.050</t>
  </si>
  <si>
    <t xml:space="preserve">OLEO EM FORRO DE MADEIRA </t>
  </si>
  <si>
    <t>15.02.052</t>
  </si>
  <si>
    <t xml:space="preserve">ESMALTE EM FORRO DE MADEIRA </t>
  </si>
  <si>
    <t>15.02.053</t>
  </si>
  <si>
    <t xml:space="preserve">ESMALTE A BASE DE AGUA EM FORRO DE MADEIRA </t>
  </si>
  <si>
    <t>15.02.055</t>
  </si>
  <si>
    <t xml:space="preserve">ENVERNIZAMENTO EM FORRO DE MADEIRA </t>
  </si>
  <si>
    <t>15.02.061</t>
  </si>
  <si>
    <t xml:space="preserve">TINTA LATEX STANDARD EM SUPERFICIE DE GESSO </t>
  </si>
  <si>
    <t>15.02.062</t>
  </si>
  <si>
    <t xml:space="preserve">TINTA LATEX ECONOMICA EM SUPERFICIE DE GESSO </t>
  </si>
  <si>
    <t>15.02.080</t>
  </si>
  <si>
    <t xml:space="preserve">TINTA LATEX PARA PISO </t>
  </si>
  <si>
    <t>15.02.099</t>
  </si>
  <si>
    <t xml:space="preserve">PINTURAS EM FORROS/PAREDES INTERNAS </t>
  </si>
  <si>
    <t>15.03.002</t>
  </si>
  <si>
    <t xml:space="preserve">MASSA NIVELADORA A BASE DE AGUA EM ESQUADRIAS DE MADEIRA </t>
  </si>
  <si>
    <t>15.03.003</t>
  </si>
  <si>
    <t xml:space="preserve">ÓLEO SEM MASSA NIVELADORA EM ESQUADRIAS DE MADEIRA </t>
  </si>
  <si>
    <t>15.03.005</t>
  </si>
  <si>
    <t xml:space="preserve">OLEO EM MADEIRA SEM APARELHAMENTO E EMASS PREVIOS (PORTOES-CERCAS) </t>
  </si>
  <si>
    <t>15.03.006</t>
  </si>
  <si>
    <t xml:space="preserve">ESMALTE SEM MASSA NIVELADORA EM ESQUADRIAS DE MADEIRA </t>
  </si>
  <si>
    <t>15.03.008</t>
  </si>
  <si>
    <t xml:space="preserve">OLEO COM MASSA NIVELADORA EM ESQUADRIAS DE MADEIRA </t>
  </si>
  <si>
    <t>15.03.009</t>
  </si>
  <si>
    <t xml:space="preserve">ESMALTE EM CERCAS PORTOES E GRADIS </t>
  </si>
  <si>
    <t>15.03.010</t>
  </si>
  <si>
    <t xml:space="preserve">VERNIZ PLASTICO BASE POLIURET EM ESQUADRIAS E PECAS MADEIRA EXTERNA </t>
  </si>
  <si>
    <t>15.03.011</t>
  </si>
  <si>
    <t xml:space="preserve">ESMALTE COM MASSA NIVELADORA EM ESQUADRIAS DE MADEIRA </t>
  </si>
  <si>
    <t>15.03.012</t>
  </si>
  <si>
    <t xml:space="preserve">ENVERNIZAMENTO EM ESQUADRIAS DE MADEIRA </t>
  </si>
  <si>
    <t>15.03.020</t>
  </si>
  <si>
    <t xml:space="preserve">OLEO EM ESQUADRIAS DE FERRO </t>
  </si>
  <si>
    <t>15.03.021</t>
  </si>
  <si>
    <t xml:space="preserve">ESMALTE EM ESQUADRIAS DE FERRO </t>
  </si>
  <si>
    <t>15.03.022</t>
  </si>
  <si>
    <t xml:space="preserve">GRAFITE EM ESQUADRIAS DE FERRO </t>
  </si>
  <si>
    <t>15.03.024</t>
  </si>
  <si>
    <t xml:space="preserve">PINTURA ALUMINIO EM ESQUADRIAS DE FERRO </t>
  </si>
  <si>
    <t>15.03.025</t>
  </si>
  <si>
    <t xml:space="preserve">ESMALTE A BASE DE AGUA SEM MASSA NIVELADORA EM ESQUADRIAS DE
MADEIRA </t>
  </si>
  <si>
    <t>15.03.026</t>
  </si>
  <si>
    <t xml:space="preserve">ESMALTE A BASE DE AGUA COM MASSA NIVELADORA EM ESQUADRIAS DE
MADEIRA </t>
  </si>
  <si>
    <t>15.03.027</t>
  </si>
  <si>
    <t xml:space="preserve">ESMALTE A BASE DE AGUA EM CERCAS, PORTÕES E GRADIS </t>
  </si>
  <si>
    <t>15.03.028</t>
  </si>
  <si>
    <t xml:space="preserve">ESMALTE A BASE DE AGUA EM ESQUADRIAS DE FERRO </t>
  </si>
  <si>
    <t>15.03.029</t>
  </si>
  <si>
    <t xml:space="preserve">SERVIÇO GALVANIZACAO A FOGO - ESQUADRIAS. </t>
  </si>
  <si>
    <t>15.03.032</t>
  </si>
  <si>
    <t xml:space="preserve">PRIMER P/ GALVANIZADOS (GALVIT/SIMILAR) - ESQUADRIAS </t>
  </si>
  <si>
    <t>15.03.035</t>
  </si>
  <si>
    <t xml:space="preserve">FUNDO ANTI-OXIDANTE EM ESQUADRIAS </t>
  </si>
  <si>
    <t>15.03.040</t>
  </si>
  <si>
    <t xml:space="preserve">OLEO EM RODAPES, BAGUETES E MOLDURAS DE MADEIRA </t>
  </si>
  <si>
    <t>15.03.041</t>
  </si>
  <si>
    <t xml:space="preserve">ESMALTE EM RODAPES, BAGUETES E MOLDURAS DE MADEIRA </t>
  </si>
  <si>
    <t>15.03.042</t>
  </si>
  <si>
    <t xml:space="preserve">ESMALTE A BASE DE AGUA EM RODAPES BAGUETES E MOLDURAS DE MADEIRA </t>
  </si>
  <si>
    <t>15.03.050</t>
  </si>
  <si>
    <t xml:space="preserve">ENVERNIZAMENTO DE RODAPES,BAGUETES OU MOLDURAS DE MADEIRA </t>
  </si>
  <si>
    <t>15.03.060</t>
  </si>
  <si>
    <t xml:space="preserve">FACE EXTERNA DE CALHAS/CONDUTORES COM TINTA SINTETICA (ESMALTE) </t>
  </si>
  <si>
    <t>15.03.061</t>
  </si>
  <si>
    <t xml:space="preserve">FACE INTERNA DE CALHAS COM TINTA BETUMINOSA </t>
  </si>
  <si>
    <t>15.03.062</t>
  </si>
  <si>
    <t xml:space="preserve">FACE APARENTE DE RUFOS/RINCOES COM TINTA BETUMINOSA </t>
  </si>
  <si>
    <t>15.03.063</t>
  </si>
  <si>
    <t xml:space="preserve">FACE EXTERNA DE CALHAS/CONDUTORES COM TINTA A OLEO </t>
  </si>
  <si>
    <t>15.03.064</t>
  </si>
  <si>
    <t xml:space="preserve">FACE EXTERNA DE CALHAS/CONDUTORES COM ESMALTE A BASE DE AGUA </t>
  </si>
  <si>
    <t>15.03.068</t>
  </si>
  <si>
    <t xml:space="preserve">PINTURA DUAS DEMÃOS ESMALTE FACE APARENTE DE TUBULAÇÃO Ø 3/4" </t>
  </si>
  <si>
    <t>15.03.069</t>
  </si>
  <si>
    <t xml:space="preserve">PINTURA DUAS DEMÃOS ESMALTE FACE APARENTE DE TUBULAÇÃO Ø1" </t>
  </si>
  <si>
    <t>15.03.072</t>
  </si>
  <si>
    <t xml:space="preserve">PINTURA DUAS DEMÃOS ESMALTE FACE APARENTE DE TUBULAÇÃO Ø1 1/4" </t>
  </si>
  <si>
    <t>15.03.073</t>
  </si>
  <si>
    <t xml:space="preserve">PINTURA DUAS DEMÃOS ESMALTE FACE APARENTE DE TUBULAÇÃO Ø1 1/2" </t>
  </si>
  <si>
    <t>15.03.074</t>
  </si>
  <si>
    <t xml:space="preserve">PINTURA DUAS DEMÃOS ESMALTE FACE APARENTE DE TUBULAÇÃO Ø 2" </t>
  </si>
  <si>
    <t>15.03.075</t>
  </si>
  <si>
    <t xml:space="preserve">PINTURA DUAS DEMÃOS ESMALTE FACE APARENTE DE TUBULAÇÃO Ø 2 1/2" </t>
  </si>
  <si>
    <t>15.03.076</t>
  </si>
  <si>
    <t xml:space="preserve">PINTURA DUAS DEMÃOS ESMALTE FACE APARENTE DE TUBULAÇÃO Ø 3" </t>
  </si>
  <si>
    <t>15.03.077</t>
  </si>
  <si>
    <t xml:space="preserve">PINTURA DUAS DEMÃOS ESMALTE FACE APARENTE DE TUBULAÇÃO Ø 4" </t>
  </si>
  <si>
    <t>15.03.079</t>
  </si>
  <si>
    <t xml:space="preserve">PINTURA DUAS DEMÃOS ESMALTE FACE APARENTE DE TUBULAÇÃO PVC Ø 2" </t>
  </si>
  <si>
    <t>15.03.080</t>
  </si>
  <si>
    <t xml:space="preserve">PINTURA DUAS DEMÃOS ESMALTE FACE APARENTE DE TUBULAÇÃO PVC Ø 3" </t>
  </si>
  <si>
    <t>15.03.081</t>
  </si>
  <si>
    <t xml:space="preserve">PINTURA DUAS DEMÃOS ESMALTE FACE APARENTE DE TUBULAÇÃO PVC Ø 4" </t>
  </si>
  <si>
    <t>15.03.082</t>
  </si>
  <si>
    <t xml:space="preserve">PINTURA DUAS DEMÃOS ESMALTE FACE APARENTE DE TUBULAÇÃO PVC Ø 6" </t>
  </si>
  <si>
    <t>15.03.099</t>
  </si>
  <si>
    <t xml:space="preserve">PINTURAS EM ESQUADRIAS </t>
  </si>
  <si>
    <t>15.04.001</t>
  </si>
  <si>
    <t xml:space="preserve">CAIACAO </t>
  </si>
  <si>
    <t>15.04.005</t>
  </si>
  <si>
    <t xml:space="preserve">TINTA LÁTEX ECONÔMICA </t>
  </si>
  <si>
    <t>15.04.006</t>
  </si>
  <si>
    <t>15.04.007</t>
  </si>
  <si>
    <t xml:space="preserve">MASSA NIVELADORA PARA EXTERIOR </t>
  </si>
  <si>
    <t>15.04.008</t>
  </si>
  <si>
    <t xml:space="preserve">LATEX EM ELEMENTO VAZADO </t>
  </si>
  <si>
    <t>15.04.009</t>
  </si>
  <si>
    <t xml:space="preserve">TRATAMENTO DE CONCRETO COM ESTUQUE E LIXAMENTO </t>
  </si>
  <si>
    <t>15.04.011</t>
  </si>
  <si>
    <t xml:space="preserve">TINTA MINERAL IMPERMEAVEL SEM NATA SELADORA </t>
  </si>
  <si>
    <t>15.04.012</t>
  </si>
  <si>
    <t xml:space="preserve">TINTA MINERAL IMPERMEAVEL C/ NATA SELADORA S/ BLOCO DE CONCRETO </t>
  </si>
  <si>
    <t>15.04.013</t>
  </si>
  <si>
    <t xml:space="preserve">HIDROFUGO A BASE DE SILICONE </t>
  </si>
  <si>
    <t>15.04.015</t>
  </si>
  <si>
    <t xml:space="preserve">ESMALTE EM SUPERFICIE REBOCADA SEM MASSA NIVELADORA </t>
  </si>
  <si>
    <t>15.04.020</t>
  </si>
  <si>
    <t xml:space="preserve">LIQUIDO IMUNIZANTE EM MADEIRA APARENTE </t>
  </si>
  <si>
    <t>15.04.030</t>
  </si>
  <si>
    <t xml:space="preserve">VERNIZ ACRILICO BASE SOLVENTE COM 1 DEMAO PRIMER +2 DEMAOS VERNIZ
ACRILICO BASE SOLVENTE </t>
  </si>
  <si>
    <t>15.04.031</t>
  </si>
  <si>
    <t xml:space="preserve">VERNIZ ACRILICO BASE AGUA APLICAÇAO 3 DEMAOS </t>
  </si>
  <si>
    <t>15.04.040</t>
  </si>
  <si>
    <t>15.04.041</t>
  </si>
  <si>
    <t>15.04.073</t>
  </si>
  <si>
    <t xml:space="preserve">PINTURA PARA TELHAS DE ALUMINIO COM TINTA ESMALTE AUTOMOTIVA </t>
  </si>
  <si>
    <t>15.04.078</t>
  </si>
  <si>
    <t xml:space="preserve">SINALIZAÇÃO VISUAL DE DEGRAUS-PINTURA ACRÍLICA P/PISOS </t>
  </si>
  <si>
    <t>15.04.080</t>
  </si>
  <si>
    <t xml:space="preserve">PINTURA DE QUADRAS ESP-LINHAS DEMARCATORIAS (600M2) </t>
  </si>
  <si>
    <t>15.04.081</t>
  </si>
  <si>
    <t xml:space="preserve">PINTURA DE LINHAS DEMARCATORIAS DE QUADRA DE ESPORTES </t>
  </si>
  <si>
    <t>15.04.082</t>
  </si>
  <si>
    <t>15.04.099</t>
  </si>
  <si>
    <t xml:space="preserve">PINTURAS EM PAREDES EXTERNAS </t>
  </si>
  <si>
    <t>15.50.001</t>
  </si>
  <si>
    <t xml:space="preserve">RASPAGEM DE CAIACAO OU TINTA MINERAL IMPERMEAVEL </t>
  </si>
  <si>
    <t>15.50.002</t>
  </si>
  <si>
    <t xml:space="preserve">REMOCAO DE OLEO,ESMALTE,LATEX/ACRILICO EM PAREDES COM LIXAMENTO </t>
  </si>
  <si>
    <t>15.50.003</t>
  </si>
  <si>
    <t xml:space="preserve">REMOCAO DE OLEO,ESMALTE OU VERNIZ EM ESQ DE MADEIRA C/LIXAMENTO </t>
  </si>
  <si>
    <t>15.50.004</t>
  </si>
  <si>
    <t>REMOCAO DE OLEO,ESMALTE,ALUMIN OU GRAFITE EM ESQ DE FERRO C/LIXAMENT</t>
  </si>
  <si>
    <t xml:space="preserve">O M2 </t>
  </si>
  <si>
    <t>15.50.010</t>
  </si>
  <si>
    <t xml:space="preserve">REMOÇAO DE OLEO,ESMALTE,VERNIZ EM RODAPES,BAGUETES E MOLD
C/LIXAMENTO </t>
  </si>
  <si>
    <t>15.50.011</t>
  </si>
  <si>
    <t xml:space="preserve">REMOCAO DE OLEO,ESMALTE,LATEX/ACRILICO EM PAREDES COM PRODUTO
QUIMICO </t>
  </si>
  <si>
    <t>15.50.012</t>
  </si>
  <si>
    <t xml:space="preserve">REMOCAO DE OLEO ESMALTE OU VERNIZ EM ESQ. DE MADEIRA C/PROD QUIMICO </t>
  </si>
  <si>
    <t>15.50.013</t>
  </si>
  <si>
    <t xml:space="preserve">REMOCAO DE OLEO,ESMALTE,ALUMIN OU GRAFITE EM ESQ DE FERRO C/PROD QUI </t>
  </si>
  <si>
    <t>15.50.014</t>
  </si>
  <si>
    <t xml:space="preserve">REMOÇAO DE OLEO,ESMALTE,VERNIZ EM RODAPES,BAGUETES E MOLD
C/PROD.QUIMICO </t>
  </si>
  <si>
    <t>15.50.030</t>
  </si>
  <si>
    <t xml:space="preserve">REMOCAO DE PINTURA EM ESTRUTURA METALICA COM LIXAMENTO </t>
  </si>
  <si>
    <t>15.50.099</t>
  </si>
  <si>
    <t xml:space="preserve">REMOCOES </t>
  </si>
  <si>
    <t>15.80.010</t>
  </si>
  <si>
    <t xml:space="preserve">PINTURA EM AZULEJO </t>
  </si>
  <si>
    <t>15.80.011</t>
  </si>
  <si>
    <t xml:space="preserve">OLEO EM SUPERFICIE INCLUSIVE PREPARO E RETOQUE DE MASSA </t>
  </si>
  <si>
    <t>15.80.013</t>
  </si>
  <si>
    <t xml:space="preserve">ESMALTE EM ESQUADRIAS DE MADEIRA INCLUSIVE PREPARO E RETOQUES DE
MASSA </t>
  </si>
  <si>
    <t>15.80.018</t>
  </si>
  <si>
    <t xml:space="preserve">TINTA LATEX STANDARD INCLUSIVE PREPARO E RETOQUE DE MASSA NIVELADORA </t>
  </si>
  <si>
    <t>15.80.021</t>
  </si>
  <si>
    <t xml:space="preserve">OLEO EM ESQUADRIAS DE FERRO INCLUSIVE PREPARO E RETOQUES DE ZARCAO </t>
  </si>
  <si>
    <t>15.80.023</t>
  </si>
  <si>
    <t xml:space="preserve">OLEO EM RODAPES/BAGUETES/MOLD. MAD. INCL. PREPARO E RETOQUE DE MASSA </t>
  </si>
  <si>
    <t>15.80.024</t>
  </si>
  <si>
    <t xml:space="preserve">ALUMINIO EM ESQUADRIAS DE FERRO INCLUSIVE PREPARO E RETOQUE DE ZARCA </t>
  </si>
  <si>
    <t>15.80.025</t>
  </si>
  <si>
    <t xml:space="preserve">REMOVEDOR DE PICHAÇÃO - POS PINTURA ANTIPICHAÇÃO </t>
  </si>
  <si>
    <t>15.80.026</t>
  </si>
  <si>
    <t xml:space="preserve">OLEO EM ESQUADRIAS DE MADEIRA INCLUSIVE PREPARO E RETOQUES DE MASSA </t>
  </si>
  <si>
    <t>15.80.029</t>
  </si>
  <si>
    <t xml:space="preserve">VERNIZ ANTIPICHAÇÃO 2 DEMAOS </t>
  </si>
  <si>
    <t>15.80.031</t>
  </si>
  <si>
    <t xml:space="preserve">VERNIZ EM ESQUADRIAS DE MADEIRA INCL PREPARO E RETOQUE DE MASSA </t>
  </si>
  <si>
    <t>15.80.032</t>
  </si>
  <si>
    <t xml:space="preserve">VERNIZ EM RODAPES/BAGUETES/MOLD. MAD. INCL. PREPARO E RETOQUE DE
MASSA </t>
  </si>
  <si>
    <t>15.80.036</t>
  </si>
  <si>
    <t xml:space="preserve">ESMALTE EM SUPERFICIE DE MADEIRA INCLUSIVE PREPARO E RETOQUE DE MASSA </t>
  </si>
  <si>
    <t>15.80.040</t>
  </si>
  <si>
    <t xml:space="preserve">PINTURA DE QUADRAS ESPORTIVAS - LINHAS DEMARCATORIAS </t>
  </si>
  <si>
    <t>15.80.042</t>
  </si>
  <si>
    <t>15.80.043</t>
  </si>
  <si>
    <t xml:space="preserve">TINTA LATEX ECONOMICA INCLUSIVE PREPARO E RETOQUE DE MASSA NIVELADOR </t>
  </si>
  <si>
    <t>15.80.044</t>
  </si>
  <si>
    <t xml:space="preserve">ESMALTE EM SUPERFICIE INCLUSIVE PREPARO E RETOQUE DE MASSA </t>
  </si>
  <si>
    <t>15.80.045</t>
  </si>
  <si>
    <t xml:space="preserve">ESMALTE EM ESQUADRIAS DE FERRO INCLUSIVE PREPARO E RETOQUES DE
ZARCAO </t>
  </si>
  <si>
    <t>15.80.046</t>
  </si>
  <si>
    <t xml:space="preserve">GRAFITE EM ESQUADRIAS DE FERRO INCL. PREPARO E RETOQUE DE ZARCAO </t>
  </si>
  <si>
    <t>15.80.047</t>
  </si>
  <si>
    <t xml:space="preserve">PINTURA EM LOUSA INCL. PREPARO E RETOQUE DE MASSA </t>
  </si>
  <si>
    <t>15.80.048</t>
  </si>
  <si>
    <t xml:space="preserve">ESMALTE EM FORRO DE MADEIRA INCLUSIVE PREPARO E RETOQUE DE MASSA </t>
  </si>
  <si>
    <t>15.80.050</t>
  </si>
  <si>
    <t xml:space="preserve">OLEO EM FORRO DE MADEIRA INCLUSIVE PREPARO E RETOQUE DE MASSA </t>
  </si>
  <si>
    <t>15.80.060</t>
  </si>
  <si>
    <t xml:space="preserve">ESMALTE EM ESTRUTURA METALICA INCLUSIVE PREPARO E RETOQUE DE ZARCAO </t>
  </si>
  <si>
    <t>15.80.061</t>
  </si>
  <si>
    <t xml:space="preserve">OLEO EM ESTRUTURA METALICA INCLUSIVE PREPARO E RETOQUE DE ZARCAO </t>
  </si>
  <si>
    <t>15.80.062</t>
  </si>
  <si>
    <t xml:space="preserve">GRAFITE EM ESTRUTURA METALICA INCLUSIVE PREPARO E RETOQUE DE ZARCAO </t>
  </si>
  <si>
    <t>15.80.070</t>
  </si>
  <si>
    <t xml:space="preserve">GALVANIZACAO A FRIO - PINTURA P/ ESTRUTURAS - CONSERVACAO </t>
  </si>
  <si>
    <t>15.80.071</t>
  </si>
  <si>
    <t xml:space="preserve">GALVANIZACAO A FRIO - PINTURA P/ ESQUADRIAS - CONSERVACAO </t>
  </si>
  <si>
    <t>15.80.072</t>
  </si>
  <si>
    <t xml:space="preserve">PRIMER P/ GALVANIZADOS (GALVIT/SIMILAR) - ESTRUTURAS - CONSERVACAO </t>
  </si>
  <si>
    <t>15.80.073</t>
  </si>
  <si>
    <t xml:space="preserve">PRIMER P/ GALVANIZADOS (GALVIT/SIMILAR) - ESQUADRIAS - CONSERVACAO </t>
  </si>
  <si>
    <t>15.80.075</t>
  </si>
  <si>
    <t xml:space="preserve">FUNDO ANTI-OXIDANTE EM ESTRUTURAS - CONSERVACAO </t>
  </si>
  <si>
    <t>15.80.076</t>
  </si>
  <si>
    <t xml:space="preserve">FUNDO ANTI-OXIDANTE EM ESQUADRIAS - CONSERVACAO </t>
  </si>
  <si>
    <t>15.80.080</t>
  </si>
  <si>
    <t xml:space="preserve">SERVIÇO GALVANIZACAO A FOGO - ESTRUTURAS / ESQUADRIAS. </t>
  </si>
  <si>
    <t>15.80.099</t>
  </si>
  <si>
    <t xml:space="preserve">SERVICOS DE PINTURA - CONSERVACAO </t>
  </si>
  <si>
    <t>16.01.008</t>
  </si>
  <si>
    <t xml:space="preserve">FD-07 FECHAM DIVISA/BL CONCRETO/REV CHAP GROSSO FACE EXT
H=185CM/SAPAT </t>
  </si>
  <si>
    <t>16.01.009</t>
  </si>
  <si>
    <t xml:space="preserve">FD-08 FECHAM DIVISA/BL CONCRETO/REV CHAP GROSSO FACE EXT
H=185CM/BROCA </t>
  </si>
  <si>
    <t>16.01.010</t>
  </si>
  <si>
    <t xml:space="preserve">FD-10 FECHAMENTO PARA DEVISAS/MOUROES </t>
  </si>
  <si>
    <t>16.01.011</t>
  </si>
  <si>
    <t xml:space="preserve">FD-11 FECHAMENTO DE DIVISAS - MOUROES C/ PLACAS PRE MOLDADAS </t>
  </si>
  <si>
    <t>16.01.012</t>
  </si>
  <si>
    <t xml:space="preserve">FD-12 FECHAMENTO DE DIVISAS - MOUROES C/ ARAMES E HIBISCOS </t>
  </si>
  <si>
    <t>16.01.013</t>
  </si>
  <si>
    <t xml:space="preserve">FD-13 FECHAMENTO DIV/BL CONCR/SEM REVESTIMENTO (H=185CM/SAPATA) </t>
  </si>
  <si>
    <t>16.01.014</t>
  </si>
  <si>
    <t xml:space="preserve">FD-14 FECHAMENTO DE DIVISA/BLOCO DE CONCRETO/ S/REVEST. H=185CM/BROCA </t>
  </si>
  <si>
    <t>16.01.015</t>
  </si>
  <si>
    <t xml:space="preserve">FD-15 FECHAMENTO DE DIVISA/BL CONCRETO/REVEST CHAP FINO
H=235CM/SAPATA </t>
  </si>
  <si>
    <t>16.01.016</t>
  </si>
  <si>
    <t xml:space="preserve">FD-16 FECHAMENTO DIVISA/BL CONCRETO/REVEST CHAPISCO FINO
H=235CM/BROCA </t>
  </si>
  <si>
    <t>16.01.021</t>
  </si>
  <si>
    <t xml:space="preserve">FD-21 FECHAMENTO DE DIVISA COM GRADIL ELETROFUNDIDO / SAPATA (H=185CM) </t>
  </si>
  <si>
    <t>16.01.022</t>
  </si>
  <si>
    <t xml:space="preserve">FD-22 FECHAMENTO DE DIVISA COM GRADIL ELETROFUNDIDO/SAPATA (H=235CM) </t>
  </si>
  <si>
    <t>16.01.028</t>
  </si>
  <si>
    <t xml:space="preserve">FD-23 FECHAMENTO DE DIVISA COM GRADIL ELETROFUNDIDO / BROCA (H=185CM) </t>
  </si>
  <si>
    <t>16.01.029</t>
  </si>
  <si>
    <t xml:space="preserve">FD-24 FECHAMENTO DE DIVISA COM GRADIL ELETROFUNDIDO / BROCA (H=235CM) </t>
  </si>
  <si>
    <t>16.01.030</t>
  </si>
  <si>
    <t xml:space="preserve">FD-25 FECHAMENTO DIVISA C/ GRADIL ELETROF / SAPATA (199X132.20CM) </t>
  </si>
  <si>
    <t>16.01.031</t>
  </si>
  <si>
    <t xml:space="preserve">FD-26 FECHAMENTO DIVISA C/ GRADIL ELETROF / BROCA (199X132.20CM) </t>
  </si>
  <si>
    <t>16.01.032</t>
  </si>
  <si>
    <t xml:space="preserve">FD-27 FECHAMENTO DIVISA C/ GRADIL ELETROF / SAPATA (59X211.40CM) </t>
  </si>
  <si>
    <t>16.01.033</t>
  </si>
  <si>
    <t xml:space="preserve">FD-28 FECHAMENTO DIVISA C/ GRADIL ELETROF / BROCA (59X211.40CM) </t>
  </si>
  <si>
    <t>16.01.045</t>
  </si>
  <si>
    <t>16.01.046</t>
  </si>
  <si>
    <t xml:space="preserve">PORTÃO EM CHAPA DE AÇO </t>
  </si>
  <si>
    <t>16.01.058</t>
  </si>
  <si>
    <t xml:space="preserve">GRADIL ELETROFUNDIDO GALV. COM PINTURA ELETROSTATICA 62X132MM BARRA
25X2MM </t>
  </si>
  <si>
    <t>16.01.060</t>
  </si>
  <si>
    <t xml:space="preserve">FD-29 FECHAMENTO DIVISA C/ ELEMENTO VAZADO / SAPATA (239X199CM) </t>
  </si>
  <si>
    <t>16.01.061</t>
  </si>
  <si>
    <t xml:space="preserve">FD-30 FECHAMENTO DIVISA C/ ELEMENTO VAZADO / BROCA (239X199CM) </t>
  </si>
  <si>
    <t>16.01.062</t>
  </si>
  <si>
    <t xml:space="preserve">FD-31 FECHAMENTO DIVISA C/ ELEMENTO VAZADO / SAPATA (39X199CM) </t>
  </si>
  <si>
    <t>16.01.063</t>
  </si>
  <si>
    <t xml:space="preserve">FD-32 FECHAMENTO DIVISA C/ ELEMENTO VAZADO / BROCA (39X199CM) </t>
  </si>
  <si>
    <t>16.01.064</t>
  </si>
  <si>
    <t xml:space="preserve">PT-29 PORTAO DE TELA PARA QUADRA </t>
  </si>
  <si>
    <t>16.01.065</t>
  </si>
  <si>
    <t xml:space="preserve">VERGA/CINTA EM BLOCO DE CONCRETO CANALETA 14X19X39CM </t>
  </si>
  <si>
    <t>16.01.066</t>
  </si>
  <si>
    <t xml:space="preserve">VERGA/CINTA EM BLOCO DE CONCRETO CANALETA 19X19X39CM </t>
  </si>
  <si>
    <t>16.01.067</t>
  </si>
  <si>
    <t xml:space="preserve">FD-33 FECHAMENTO DE DIVISA/BL.CONCRETO/REVEST. CHAPISCO GROSSO
H=235CM/SAPATA </t>
  </si>
  <si>
    <t>16.01.068</t>
  </si>
  <si>
    <t xml:space="preserve">FD-34 FECHAMENTO DE DIVISA/BL. CONCRETO/REVEST. CHAPISCO GROSSO
H=235CM/BROCA </t>
  </si>
  <si>
    <t>16.01.080</t>
  </si>
  <si>
    <t xml:space="preserve">PT-30 PORTAO GRADIL ELETROFUNDIDO / PILARETE DE CONCRETO (300X185CM) </t>
  </si>
  <si>
    <t>16.01.081</t>
  </si>
  <si>
    <t xml:space="preserve">PT-31 PORTAO GRADIL ELETROFUNDIDO / PILARETE DE CONCRETO (300X235CM) </t>
  </si>
  <si>
    <t>16.01.082</t>
  </si>
  <si>
    <t xml:space="preserve">PT-32 PORTAO GRADIL ELETROFUNDIDO / PILARETE DE CONCRETO (180X185CM) </t>
  </si>
  <si>
    <t>16.01.083</t>
  </si>
  <si>
    <t xml:space="preserve">PT-33 PORTAO GRADIL ELETROFUNDIDO / PILARETE DE CONCRETO (180X235CM) </t>
  </si>
  <si>
    <t>16.01.088</t>
  </si>
  <si>
    <t xml:space="preserve">PT-41 PORTAO EM CHAPA DE ACO (300X235CM) </t>
  </si>
  <si>
    <t>16.01.089</t>
  </si>
  <si>
    <t xml:space="preserve">PT-42 PORTAO EM CHAPA DE ACO (180X235CM) </t>
  </si>
  <si>
    <t>16.01.090</t>
  </si>
  <si>
    <t xml:space="preserve">FE-01 FECHAMENTO PARA SETORIZAÇAO 120&lt;H&lt;200 CM (ALAMBRADO) </t>
  </si>
  <si>
    <t>16.01.091</t>
  </si>
  <si>
    <t xml:space="preserve">FE-02 FECHAMENTO PARA SETORIZAÇAO (GRADIL ELETROFUNDIDO) </t>
  </si>
  <si>
    <t>16.01.092</t>
  </si>
  <si>
    <t xml:space="preserve">PT-50 PORTAO DE TELA PARA SETORIZAÇAO 120&lt;H&lt;200 CM </t>
  </si>
  <si>
    <t>16.01.093</t>
  </si>
  <si>
    <t xml:space="preserve">PT-34 PORTAO GRADIL ELETROFUNDIDO / PILARETE METALICO (300X185CM) </t>
  </si>
  <si>
    <t>16.01.094</t>
  </si>
  <si>
    <t xml:space="preserve">PT-35 PORTAO GRADIL ELETROFUNDIDO / PILARETE METALICO (300X235CM) </t>
  </si>
  <si>
    <t>16.01.095</t>
  </si>
  <si>
    <t xml:space="preserve">PT-36 PORTAO GRADIL ELETROFUNDIDO / PILARETE METALICO (180X185CM) </t>
  </si>
  <si>
    <t>16.01.098</t>
  </si>
  <si>
    <t xml:space="preserve">PT-37 PORTAO GRADIL ELETROFUNDIDO / PILARETE METALICO (180X235CM) </t>
  </si>
  <si>
    <t>16.01.099</t>
  </si>
  <si>
    <t xml:space="preserve">SERVICOS PARA FECHAMENTOS </t>
  </si>
  <si>
    <t>16.02.004</t>
  </si>
  <si>
    <t xml:space="preserve">PAVIMENTAÇÃO DE CONCRETO P/PISO PERMEAVEL DRENANTE (DIAGONAL) </t>
  </si>
  <si>
    <t>16.02.008</t>
  </si>
  <si>
    <t>16.02.009</t>
  </si>
  <si>
    <t xml:space="preserve">PLACA DE CONCRETO MOLDADA NO LOCAL - 90X90 CM </t>
  </si>
  <si>
    <t>16.02.010</t>
  </si>
  <si>
    <t xml:space="preserve">PAVIMENTAÇÃO DE CONCRETO P/PISO PERMEAVEL DRENANTE (SEXTAVADO) </t>
  </si>
  <si>
    <t>16.02.012</t>
  </si>
  <si>
    <t xml:space="preserve">PAVIMENTACAO ARTICULADA SOBRE BASE AREIA GROSSA E=5A6CM </t>
  </si>
  <si>
    <t>16.02.014</t>
  </si>
  <si>
    <t xml:space="preserve">PAVIMENTAÇAO DE CONCRETO PARA PISO PERMEAVEL DRENANTE (GRAMA) </t>
  </si>
  <si>
    <t>16.02.015</t>
  </si>
  <si>
    <t xml:space="preserve">PAVIMENTACAO ASFALTICA </t>
  </si>
  <si>
    <t>16.02.018</t>
  </si>
  <si>
    <t>16.02.020</t>
  </si>
  <si>
    <t xml:space="preserve">BORRACHA ASSENTADA C/ ARGAMASSA - PISO TATIL ALERTA </t>
  </si>
  <si>
    <t>16.02.022</t>
  </si>
  <si>
    <t xml:space="preserve">PAVIMENTACAO COM PEDRISCO COM ESPESS DE 5 CM </t>
  </si>
  <si>
    <t>16.02.023</t>
  </si>
  <si>
    <t xml:space="preserve">PAVIMENTACAO DE PEDRA MOSAICO PORTUGUES 2 COR/SOBRE BASE AREIA
GROSSA </t>
  </si>
  <si>
    <t>16.02.025</t>
  </si>
  <si>
    <t xml:space="preserve">GUIAS PRE-MOLDADAS TIPO PMSP </t>
  </si>
  <si>
    <t>16.02.026</t>
  </si>
  <si>
    <t xml:space="preserve">SARJETAS MOLDADAS NO LOCAL TIPO PMSP </t>
  </si>
  <si>
    <t>16.02.027</t>
  </si>
  <si>
    <t xml:space="preserve">GA-01 GUIA LEVE OU SEPARADOR DE PISOS </t>
  </si>
  <si>
    <t>16.02.028</t>
  </si>
  <si>
    <t xml:space="preserve">GA-02 GUIA E SARJETA </t>
  </si>
  <si>
    <t>16.02.029</t>
  </si>
  <si>
    <t xml:space="preserve">GA-03 GUIA E SARJETA TIPO PMSP </t>
  </si>
  <si>
    <t>16.02.031</t>
  </si>
  <si>
    <t xml:space="preserve">DEGRAU DE CONCRETO CAMURCADO </t>
  </si>
  <si>
    <t>16.02.033</t>
  </si>
  <si>
    <t xml:space="preserve">PEDRA MIRACEMA </t>
  </si>
  <si>
    <t>16.02.039</t>
  </si>
  <si>
    <t xml:space="preserve">PAVIMENTAÇÃO DE CONCRETO P/PISO PERMEAVEL DRENANTE (QUADRICULADO) </t>
  </si>
  <si>
    <t>16.02.040</t>
  </si>
  <si>
    <t xml:space="preserve">PAVIMENTACAO ARTICULADA BLOCO CONCRETO INTERTRAVADO E=6CM 35 Mpa
COR NATURAL SOBRE BASE AREIA GROSSA </t>
  </si>
  <si>
    <t>16.02.041</t>
  </si>
  <si>
    <t xml:space="preserve">PAVIMENTACAO ARTICULADA BLOCO CONCRETO INTERTRAVADO E=6CM 35 Mpa
COLORIDO SOBRE BASE AREIA GROSSA </t>
  </si>
  <si>
    <t>16.02.050</t>
  </si>
  <si>
    <t xml:space="preserve">PASTILHA NATURAL 2,5X2,5CM - DETALHES E REQUADROS </t>
  </si>
  <si>
    <t>16.02.051</t>
  </si>
  <si>
    <t xml:space="preserve">PASTILHA NATURAL 5,0X5,0CM - DETALHES E REQUADROS </t>
  </si>
  <si>
    <t>16.02.056</t>
  </si>
  <si>
    <t xml:space="preserve">LADRILHO HIDRAULICO 20X20CM LISO 1 COR </t>
  </si>
  <si>
    <t>16.02.061</t>
  </si>
  <si>
    <t>16.02.062</t>
  </si>
  <si>
    <t>16.02.063</t>
  </si>
  <si>
    <t xml:space="preserve">PAVIMENTACAO ARTICULADA BLOCO CONCRETO INTERTRAVADO E=8CM 50 Mpa
COR NATURAL SOBRE BASE AREIA GROSSA </t>
  </si>
  <si>
    <t>16.02.064</t>
  </si>
  <si>
    <t>16.02.066</t>
  </si>
  <si>
    <t xml:space="preserve">PISO DE CONCRETO ARMADO Fck 25MPa DESEMPENAMENTO MECÂNICO E=10CM </t>
  </si>
  <si>
    <t>16.02.067</t>
  </si>
  <si>
    <t>16.02.068</t>
  </si>
  <si>
    <t xml:space="preserve">DEGRAU DE CONCRETO ARMADO Fck 25MPa DESEMPENADO E=6CM INCLUSIVE
LASTRO DE BRITA </t>
  </si>
  <si>
    <t>16.02.069</t>
  </si>
  <si>
    <t>16.02.070</t>
  </si>
  <si>
    <t xml:space="preserve">LASTRO DE CONCRETO - 5CM </t>
  </si>
  <si>
    <t>16.02.071</t>
  </si>
  <si>
    <t>16.02.080</t>
  </si>
  <si>
    <t>16.02.090</t>
  </si>
  <si>
    <t xml:space="preserve">CIMENTADO DESEMPENADO COM JUNTA SECA E=3,5CM INCL ARG REG </t>
  </si>
  <si>
    <t>16.02.091</t>
  </si>
  <si>
    <t xml:space="preserve">CIMENTADO DESEMPENADO ALISADO C/ CORANTE E=3,5CM INCL ARG REG </t>
  </si>
  <si>
    <t>16.02.099</t>
  </si>
  <si>
    <t xml:space="preserve">REVESTIMENTOS P/ PISOS EXTERNOS </t>
  </si>
  <si>
    <t>16.02.100</t>
  </si>
  <si>
    <t xml:space="preserve">LASTRO DE BRITA E=5CM COM AGREGADO RECICLADO DA CONSTRUÇÃO CIVIL </t>
  </si>
  <si>
    <t>16.02.101</t>
  </si>
  <si>
    <t xml:space="preserve">LASTRO DE CONCRETO TRAÇO 1:4:8 E=5CM COM AGREGADO RECICLADO DA
CONSTRUÇAO CIVIL. </t>
  </si>
  <si>
    <t>16.02.105</t>
  </si>
  <si>
    <t xml:space="preserve">CIMENTADO DESEMPENADO COM JUNTA SECA E = 5 CM COM AGREGADO
RECICLADO DA CONSTRUÇAO CIVIL </t>
  </si>
  <si>
    <t>16.02.106</t>
  </si>
  <si>
    <t xml:space="preserve">CIMENTADO DESEMPENADO E ALISADO COM CORANTE E = 5 CM COM AGREGADO
RECICLADO DA CONSTRUÇAO CIVIL </t>
  </si>
  <si>
    <t>16.03.001</t>
  </si>
  <si>
    <t xml:space="preserve">CORTE DE MATO E GRAMA - ROÇAGEM MECANIZADA </t>
  </si>
  <si>
    <t>16.03.002</t>
  </si>
  <si>
    <t xml:space="preserve">GRAMA ESMERALDA EM PLACAS </t>
  </si>
  <si>
    <t>16.03.006</t>
  </si>
  <si>
    <t xml:space="preserve">GRAMA SAO CARLOS EM PLACAS </t>
  </si>
  <si>
    <t>16.03.010</t>
  </si>
  <si>
    <t xml:space="preserve">FORRACAO - MARANTA </t>
  </si>
  <si>
    <t>16.03.012</t>
  </si>
  <si>
    <t xml:space="preserve">GRAMA PRETA EM MUDAS </t>
  </si>
  <si>
    <t>16.03.014</t>
  </si>
  <si>
    <t xml:space="preserve">AP-02 PROTETOR PARA ARVORES </t>
  </si>
  <si>
    <t>16.03.031</t>
  </si>
  <si>
    <t xml:space="preserve">ARVORE ORNAMENTAL H=1,50 A 2.00M - TIPUANA </t>
  </si>
  <si>
    <t>16.03.063</t>
  </si>
  <si>
    <t xml:space="preserve">PALMEIRA JERIVÁ H=1,50 A 2,00 M </t>
  </si>
  <si>
    <t>16.03.066</t>
  </si>
  <si>
    <t xml:space="preserve">ARBUSTO H=0.50 A 0.70M - AZALÉIA </t>
  </si>
  <si>
    <t>16.03.067</t>
  </si>
  <si>
    <t xml:space="preserve">ARBUSTO H=0.50 A 0.70M - BELA EMILIA </t>
  </si>
  <si>
    <t>16.03.075</t>
  </si>
  <si>
    <t xml:space="preserve">ARBUSTO COSTELA- DE -ADAO H=0.50 A 0.70 M </t>
  </si>
  <si>
    <t>16.03.076</t>
  </si>
  <si>
    <t xml:space="preserve">ARBUSTO GUAIMBÊ H=0.50 A 0.70 M </t>
  </si>
  <si>
    <t>16.03.077</t>
  </si>
  <si>
    <t xml:space="preserve">ARBUSTO PRIMAVERA H=0.50 A 0.70 M </t>
  </si>
  <si>
    <t>16.03.080</t>
  </si>
  <si>
    <t xml:space="preserve">ARBUSTO H=0,50 A 0,70 M - CALIANDRA </t>
  </si>
  <si>
    <t>16.03.083</t>
  </si>
  <si>
    <t xml:space="preserve">BAMBU H=1,00 A 2,00 M - BAMBUZINHO </t>
  </si>
  <si>
    <t>16.03.085</t>
  </si>
  <si>
    <t xml:space="preserve">FORRACAO - CURCULIGO </t>
  </si>
  <si>
    <t>16.03.087</t>
  </si>
  <si>
    <t xml:space="preserve">FORRACAO - LANTANA </t>
  </si>
  <si>
    <t>16.03.088</t>
  </si>
  <si>
    <t xml:space="preserve">FORRACAO - LIRIO AMARELO </t>
  </si>
  <si>
    <t>16.03.090</t>
  </si>
  <si>
    <t xml:space="preserve">ARBUSTO SANQUÉSIA H=0.50 A 0.70 M </t>
  </si>
  <si>
    <t>16.03.091</t>
  </si>
  <si>
    <t xml:space="preserve">FORRACAO - PILEIA </t>
  </si>
  <si>
    <t>16.03.092</t>
  </si>
  <si>
    <t xml:space="preserve">FORRACAO - CLOROFITO </t>
  </si>
  <si>
    <t>16.03.093</t>
  </si>
  <si>
    <t xml:space="preserve">FORRACAO - VEDELIA </t>
  </si>
  <si>
    <t>16.03.096</t>
  </si>
  <si>
    <t xml:space="preserve">FORRACAO - AGAPANTO </t>
  </si>
  <si>
    <t>16.03.099</t>
  </si>
  <si>
    <t xml:space="preserve">SERVIÇOS DE PAISAGISMO </t>
  </si>
  <si>
    <t>16.03.100</t>
  </si>
  <si>
    <t xml:space="preserve">ARBUSTO ALECRIM H=0,50M A 0,70M </t>
  </si>
  <si>
    <t>16.03.101</t>
  </si>
  <si>
    <t xml:space="preserve">FORRAÇÃO AZULZINHA </t>
  </si>
  <si>
    <t>16.03.102</t>
  </si>
  <si>
    <t xml:space="preserve">FORRAÇÃO BARLÉRIA </t>
  </si>
  <si>
    <t>16.03.103</t>
  </si>
  <si>
    <t xml:space="preserve">FORRAÇÃO BULBINE </t>
  </si>
  <si>
    <t>16.03.104</t>
  </si>
  <si>
    <t xml:space="preserve">ARBUSTO DICORISANDRA H=0,50 A 0,70M </t>
  </si>
  <si>
    <t>16.03.105</t>
  </si>
  <si>
    <t xml:space="preserve">FORRAÇÃO DINHEIRO-EM-PENCA </t>
  </si>
  <si>
    <t>16.03.106</t>
  </si>
  <si>
    <t xml:space="preserve">FORRAÇÃO GOTA DE ORVALHO </t>
  </si>
  <si>
    <t>16.03.107</t>
  </si>
  <si>
    <t xml:space="preserve">FORRAÇÃO GRAMA-AMENDOIM </t>
  </si>
  <si>
    <t>16.03.108</t>
  </si>
  <si>
    <t xml:space="preserve">FORRAÇÃO JIBÓIA-VERDE </t>
  </si>
  <si>
    <t>16.03.109</t>
  </si>
  <si>
    <t xml:space="preserve">FORRAÇÃO LAMBARI-ROXO </t>
  </si>
  <si>
    <t>16.03.110</t>
  </si>
  <si>
    <t xml:space="preserve">ARBUSTO MANJERICÃO H=0,50 A 0,70M </t>
  </si>
  <si>
    <t>16.03.111</t>
  </si>
  <si>
    <t xml:space="preserve">FORRAÇÃO OFIOPOGO </t>
  </si>
  <si>
    <t>16.03.112</t>
  </si>
  <si>
    <t xml:space="preserve">FORRAÇÃO PAPIRINHO </t>
  </si>
  <si>
    <t>16.03.113</t>
  </si>
  <si>
    <t xml:space="preserve">FORRAÇÃO SINGÔNIO </t>
  </si>
  <si>
    <t>16.03.114</t>
  </si>
  <si>
    <t xml:space="preserve">FORRAÇÃO TRAPOERABA </t>
  </si>
  <si>
    <t>16.03.150</t>
  </si>
  <si>
    <t xml:space="preserve">ÁRVORE ORNAMENTAL AROEIRA-DO-SERTÃO H=2,00M </t>
  </si>
  <si>
    <t>16.03.151</t>
  </si>
  <si>
    <t xml:space="preserve">ÁRVORE ORNAMENTAL CANELA-PRETA H=2,00M </t>
  </si>
  <si>
    <t>16.03.152</t>
  </si>
  <si>
    <t xml:space="preserve">ÁRVORE ORNAMENTAL CANELA-SASSAFRÁS H=2,00M </t>
  </si>
  <si>
    <t>16.03.153</t>
  </si>
  <si>
    <t xml:space="preserve">ÁRVORE ORNAMENTAL CASTANHA-DO-PARÁ H=2,00M </t>
  </si>
  <si>
    <t>16.03.154</t>
  </si>
  <si>
    <t xml:space="preserve">ÁRVORE ORNAMENTAL IMBUIA H=2,00M </t>
  </si>
  <si>
    <t>16.03.155</t>
  </si>
  <si>
    <t xml:space="preserve">ÁRVORE ORNAMENTAL JABORANDI H=2,00M </t>
  </si>
  <si>
    <t>16.03.156</t>
  </si>
  <si>
    <t xml:space="preserve">ÁRVORE ORNAMENTAL PEROBA ROSA H=2,00M </t>
  </si>
  <si>
    <t>16.03.157</t>
  </si>
  <si>
    <t xml:space="preserve">ÁRVORE ORNAMENTAL PINHEIRO-DO-PARANÁ H=2,00M </t>
  </si>
  <si>
    <t>16.03.170</t>
  </si>
  <si>
    <t xml:space="preserve">ÁRVORE PEITO DE POMBA H=0,50 A 1,00M. (NATIVA PIONEIRA-SP) </t>
  </si>
  <si>
    <t>16.03.171</t>
  </si>
  <si>
    <t xml:space="preserve">ÁRVORE TÁPIA H=0,50M A 1,00M. (NATIVA PIONEIRA-SP) </t>
  </si>
  <si>
    <t>16.03.172</t>
  </si>
  <si>
    <t xml:space="preserve">ÁRVORE CAPIXINGUI H=0,50M A 1,00M (NATIVA PIONEIRA-SP) </t>
  </si>
  <si>
    <t>16.03.173</t>
  </si>
  <si>
    <t xml:space="preserve">ÁRVORE INGÁ H=0,50M A 1,00M (NATIVA PIONEIRA-SP) </t>
  </si>
  <si>
    <t>16.03.174</t>
  </si>
  <si>
    <t xml:space="preserve">ÁRVORE FUMO BRAVO H=0,50M A 1,00M (NATIVA PIONEIRA-SP) </t>
  </si>
  <si>
    <t>16.03.175</t>
  </si>
  <si>
    <t xml:space="preserve">ÁRVORE MUTAMBO H=0,50M A 1,00M (NATIVA PIONEIRA-SP) </t>
  </si>
  <si>
    <t>16.03.176</t>
  </si>
  <si>
    <t xml:space="preserve">ÁRVORE AÇOITA CAVALO H=0,50M A 1,00M (NATIVA PIONEIRA-SP) </t>
  </si>
  <si>
    <t>16.03.177</t>
  </si>
  <si>
    <t xml:space="preserve">ÁRVORE PAU POLVORA H=0,50M A 1,00M (NATIVA PIONEIRA-SP) </t>
  </si>
  <si>
    <t>16.03.190</t>
  </si>
  <si>
    <t xml:space="preserve">ÁRVORE PEITO DE POMBA H=2,00M (NATIVA PIONEIRA-SP) </t>
  </si>
  <si>
    <t>16.03.191</t>
  </si>
  <si>
    <t xml:space="preserve">ÁRVORE TÁPIA H=2,00M (NATIVA PIONEIRA-SP) </t>
  </si>
  <si>
    <t>16.03.192</t>
  </si>
  <si>
    <t xml:space="preserve">ÁRVORE CAPIXINGUI H=2,00M (NATIVA PIONEIRA-SP) </t>
  </si>
  <si>
    <t>16.03.193</t>
  </si>
  <si>
    <t xml:space="preserve">ÁRVORE INGÁ H=2,00M (NATIVA PIONEIRA-SP) </t>
  </si>
  <si>
    <t>16.03.194</t>
  </si>
  <si>
    <t xml:space="preserve">ÁRVORE FUMO BRAVO H=2,00M (NATIVA PIONEIRA-SP) </t>
  </si>
  <si>
    <t>16.03.195</t>
  </si>
  <si>
    <t xml:space="preserve">ÁRVORE MUTAMBO H=2,00M (NATIVA PIONEIRA-SP) </t>
  </si>
  <si>
    <t>16.03.196</t>
  </si>
  <si>
    <t xml:space="preserve">ÁRVORE AÇOITA CAVALO H=2,00M (NATIVA PIONEIRA-SP) </t>
  </si>
  <si>
    <t>16.03.197</t>
  </si>
  <si>
    <t xml:space="preserve">ÁRVORE PAU POLVORA H=2,00M (NATIVA PIONEIRA-SP) </t>
  </si>
  <si>
    <t>16.03.200</t>
  </si>
  <si>
    <t xml:space="preserve">ÁRVORE ORNAMENTAL ALDRAGO H=2,00M </t>
  </si>
  <si>
    <t>16.03.201</t>
  </si>
  <si>
    <t xml:space="preserve">ÁRVORE ORNAMENTAL PAU-CIGARRA H=2,00M </t>
  </si>
  <si>
    <t>16.03.202</t>
  </si>
  <si>
    <t xml:space="preserve">ÁRVORE ORNAMENTAL ARAÇÁ H=2,00M </t>
  </si>
  <si>
    <t>16.03.203</t>
  </si>
  <si>
    <t xml:space="preserve">ÁRVORE ORNAMENTAL AROEIRA-SALSA H=2,00M </t>
  </si>
  <si>
    <t>16.03.204</t>
  </si>
  <si>
    <t xml:space="preserve">ÁRVORE ORNAMENTAL BICO-DE-PATO H=2,00M </t>
  </si>
  <si>
    <t>16.03.205</t>
  </si>
  <si>
    <t xml:space="preserve">ÁRVORE ORNAMENTAL CHUVA DE OURO H=2,00M </t>
  </si>
  <si>
    <t>16.03.206</t>
  </si>
  <si>
    <t xml:space="preserve">ÁRVORE ORNAMENTAL CANELEIRA H=2,00M </t>
  </si>
  <si>
    <t>16.03.207</t>
  </si>
  <si>
    <t xml:space="preserve">ÁRVORE ORNAMENTAL CAPUTUNA-PRETA (CHUPA FERRO) H=2,00M </t>
  </si>
  <si>
    <t>16.03.208</t>
  </si>
  <si>
    <t xml:space="preserve">ÁRVORE ORNAMENTAL CAROBA H=2,00M </t>
  </si>
  <si>
    <t>16.03.209</t>
  </si>
  <si>
    <t xml:space="preserve">ÁRVORE ORNAMENTAL CAROBA-BRANCA H=2,00M </t>
  </si>
  <si>
    <t>16.03.210</t>
  </si>
  <si>
    <t xml:space="preserve">ÁRVORE ORNAMENTAL CAROBÃO H=2,00M </t>
  </si>
  <si>
    <t>16.03.211</t>
  </si>
  <si>
    <t xml:space="preserve">ÁRVORE ORNAMENTAL CARVALHO-BRASILEIRO (CARVALHO DO BRASIL) H=2,00M </t>
  </si>
  <si>
    <t>16.03.212</t>
  </si>
  <si>
    <t xml:space="preserve">ÁRVORE ORNAMENTAL CÁSSIA-GRANDE H=2,00M </t>
  </si>
  <si>
    <t>16.03.213</t>
  </si>
  <si>
    <t xml:space="preserve">ÁRVORE ORNAMENTAL CEDRO-ROSA (CEDRO) H=2,00M </t>
  </si>
  <si>
    <t>16.03.214</t>
  </si>
  <si>
    <t xml:space="preserve">ÁRVORE ORNAMENTAL CHÁ-DE-BUGRE (CAPITÃO DO CAMPO) H=2,00M </t>
  </si>
  <si>
    <t>16.03.215</t>
  </si>
  <si>
    <t xml:space="preserve">ÁRVORE ORNAMENTAL DEDALEIRO H=2,00M </t>
  </si>
  <si>
    <t>16.03.216</t>
  </si>
  <si>
    <t xml:space="preserve">ÁRVORE ORNAMENTAL DIADEMA H=2,00M </t>
  </si>
  <si>
    <t>16.03.217</t>
  </si>
  <si>
    <t xml:space="preserve">ÁRVORE ORNAMENTAL EMBAÚBA H=2,00M </t>
  </si>
  <si>
    <t>16.03.218</t>
  </si>
  <si>
    <t xml:space="preserve">ÁRVORE ORNAMENTAL EMBIRUÇU H=2,00M </t>
  </si>
  <si>
    <t>16.03.219</t>
  </si>
  <si>
    <t xml:space="preserve">ÁRVORE ORNAMENTAL FEIJOA H=2,00M </t>
  </si>
  <si>
    <t>16.03.220</t>
  </si>
  <si>
    <t xml:space="preserve">ÁRVORE ORNAMENTAL GUANANDI H=2,00M </t>
  </si>
  <si>
    <t>16.03.221</t>
  </si>
  <si>
    <t xml:space="preserve">ÁRVORE ORNAMENTAL IPÊ-AMARELO-DA-SERRA H=2,00M </t>
  </si>
  <si>
    <t>16.03.222</t>
  </si>
  <si>
    <t xml:space="preserve">ÁRVORE ORNAMENTAL IPÊ-BRANCO H=2,00M </t>
  </si>
  <si>
    <t>16.03.223</t>
  </si>
  <si>
    <t xml:space="preserve">ÁRVORE ORNAMENTAL IPÊ-ROXO DE 7 FOLHAS H=2,00M </t>
  </si>
  <si>
    <t>16.03.224</t>
  </si>
  <si>
    <t xml:space="preserve">ÁRVORE ORNAMENTAL JACARANDÁ-PAULISTA H=2,00M </t>
  </si>
  <si>
    <t>16.03.225</t>
  </si>
  <si>
    <t xml:space="preserve">ÁRVORE ORNAMENTAL JEQUITIBÁ-BRANCO H=2,00M </t>
  </si>
  <si>
    <t>16.03.226</t>
  </si>
  <si>
    <t xml:space="preserve">ÁRVORE ORNAMENTAL JEQUITIBÁ-ROSA H=2,00M </t>
  </si>
  <si>
    <t>16.03.227</t>
  </si>
  <si>
    <t xml:space="preserve">ÁRVORE ORNAMENTAL MIRINDIBA (MIRINDIBA ROSA) H=2,00M </t>
  </si>
  <si>
    <t>16.03.228</t>
  </si>
  <si>
    <t xml:space="preserve">ÁRVORE ORNAMENTAL MULUNGU-DO-LITORAL (SUINÃ) H=2,00M </t>
  </si>
  <si>
    <t>16.03.229</t>
  </si>
  <si>
    <t xml:space="preserve">ÁRVORE ORNAMENTAL MULUNGU H=2,00M </t>
  </si>
  <si>
    <t>16.03.230</t>
  </si>
  <si>
    <t xml:space="preserve">ÁRVORE ORNAMENTAL PATA-DE-VACA-BRANCA (PATA-DE-VACA) H=2,00M </t>
  </si>
  <si>
    <t>16.03.231</t>
  </si>
  <si>
    <t xml:space="preserve">ÁRVORE ORNAMENTAL TARUMÃ H=2,00M </t>
  </si>
  <si>
    <t>16.03.232</t>
  </si>
  <si>
    <t xml:space="preserve">ÁRVORE ORNAMENTAL URUCUM H=2,00M </t>
  </si>
  <si>
    <t>16.03.300</t>
  </si>
  <si>
    <t xml:space="preserve">ARBUSTO ALPÍNIA H=0,50 A 0,70M </t>
  </si>
  <si>
    <t>16.03.301</t>
  </si>
  <si>
    <t xml:space="preserve">ARBUSTO AVE-DO-PARAÍSO H=0,50 A 0,70M </t>
  </si>
  <si>
    <t>16.03.302</t>
  </si>
  <si>
    <t xml:space="preserve">ARBUSTO CLÚSIA H=0,50 A 0,70M </t>
  </si>
  <si>
    <t>16.03.303</t>
  </si>
  <si>
    <t xml:space="preserve">FORRAÇÃO FALSO-ÍRIS </t>
  </si>
  <si>
    <t>16.03.304</t>
  </si>
  <si>
    <t xml:space="preserve">ARBUSTO FILODENDRO H=0,50 A 0,70M </t>
  </si>
  <si>
    <t>16.03.305</t>
  </si>
  <si>
    <t xml:space="preserve">FORRAÇÃO FLOR-LEOPARDO </t>
  </si>
  <si>
    <t>16.03.306</t>
  </si>
  <si>
    <t xml:space="preserve">ARBUSTO GARDÊNIA H=0,50 A 0,70M </t>
  </si>
  <si>
    <t>16.03.307</t>
  </si>
  <si>
    <t xml:space="preserve">ARBUSTO GUAIMBÊ-DA-FOLHA-ONDULADA H=0,50 A 0,70M </t>
  </si>
  <si>
    <t>16.03.308</t>
  </si>
  <si>
    <t xml:space="preserve">ARBUSTO GUAIMBÊ-DE-BREJO H=0,50 A 0,70M </t>
  </si>
  <si>
    <t>16.03.309</t>
  </si>
  <si>
    <t xml:space="preserve">FORRAÇÃO HELICÔNIA-PAPAGAIO </t>
  </si>
  <si>
    <t>16.03.310</t>
  </si>
  <si>
    <t xml:space="preserve">ARBUSTO IMBÊ H=0,50 A 0,70M </t>
  </si>
  <si>
    <t>16.03.311</t>
  </si>
  <si>
    <t xml:space="preserve">ARBUSTO JASMIM-AMARELO H=0,50 A 0,70M </t>
  </si>
  <si>
    <t>16.03.312</t>
  </si>
  <si>
    <t xml:space="preserve">ARBUSTO LANTERNA-CHINESA H=0,50 A 0,70M </t>
  </si>
  <si>
    <t>16.03.313</t>
  </si>
  <si>
    <t xml:space="preserve">ARBUSTO MANACÁ-DE-CHEIRO H=0,50 A 0,70M </t>
  </si>
  <si>
    <t>16.03.314</t>
  </si>
  <si>
    <t xml:space="preserve">ARBUSTO MARIA-PRETA H=0,50 A 0,70M </t>
  </si>
  <si>
    <t>16.03.315</t>
  </si>
  <si>
    <t xml:space="preserve">FORRAÇÃO MORÉIA-AMARELA </t>
  </si>
  <si>
    <t>16.03.316</t>
  </si>
  <si>
    <t xml:space="preserve">ARBUSTO MUSSAENDA H=0,50 A 0,70M </t>
  </si>
  <si>
    <t>16.03.317</t>
  </si>
  <si>
    <t xml:space="preserve">ARBUSTO MUSSAENDA-FRONDOSA H=0,50 A 0,70M </t>
  </si>
  <si>
    <t>16.03.318</t>
  </si>
  <si>
    <t xml:space="preserve">ARBUSTO PLEOMELE H=0,50 A 0,70M </t>
  </si>
  <si>
    <t>16.03.319</t>
  </si>
  <si>
    <t xml:space="preserve">ARBUSTO QUARESMEIRINHA H=0,50 A 0,70M </t>
  </si>
  <si>
    <t>16.03.320</t>
  </si>
  <si>
    <t xml:space="preserve">ARBUSTO RESEDÁ H=0,50 A 0,70M </t>
  </si>
  <si>
    <t>16.03.321</t>
  </si>
  <si>
    <t xml:space="preserve">ARBUSTO SOMBRINHA-CHINESA H=0,50 A 0,70M </t>
  </si>
  <si>
    <t>16.03.322</t>
  </si>
  <si>
    <t xml:space="preserve">ARBUSTO TUMBÉRGIA H=0,50 A 0,70M </t>
  </si>
  <si>
    <t>16.03.350</t>
  </si>
  <si>
    <t xml:space="preserve">FRUTÍFERA ANGELIM-DOCE H=2,00M </t>
  </si>
  <si>
    <t>16.03.351</t>
  </si>
  <si>
    <t xml:space="preserve">FRUTÍFERA CEREJINHA (CEREJEIRA DO MATO) H=2,00M </t>
  </si>
  <si>
    <t>16.03.352</t>
  </si>
  <si>
    <t xml:space="preserve">FRUTÍFERA GENIPAPO (JENIPAPO) H=2,00M </t>
  </si>
  <si>
    <t>16.03.353</t>
  </si>
  <si>
    <t xml:space="preserve">FRUTÍFERA GOIABEIRA H=2,00M </t>
  </si>
  <si>
    <t>16.03.354</t>
  </si>
  <si>
    <t xml:space="preserve">FRUTÍFERA GRUMIXAMA H=2,00M </t>
  </si>
  <si>
    <t>16.03.355</t>
  </si>
  <si>
    <t xml:space="preserve">FRUTÍFERA GABIROBA H=2,00M </t>
  </si>
  <si>
    <t>16.03.356</t>
  </si>
  <si>
    <t xml:space="preserve">FRUTÍFERA JABUTICABEIRA H=2,00M </t>
  </si>
  <si>
    <t>16.03.400</t>
  </si>
  <si>
    <t xml:space="preserve">PALMEIRA AÇAÍ H=1,50 A 2,00M </t>
  </si>
  <si>
    <t>16.03.401</t>
  </si>
  <si>
    <t xml:space="preserve">PALMEIRA GUARIROBA H=1,50 A 2,00M </t>
  </si>
  <si>
    <t>16.03.402</t>
  </si>
  <si>
    <t xml:space="preserve">PALMEIRA INDAIÁ H=1,50 A 2,00M </t>
  </si>
  <si>
    <t>16.03.403</t>
  </si>
  <si>
    <t xml:space="preserve">PALMEIRA PALMITO-JUÇARA (PALMITO) H=1,50 A 2,00M </t>
  </si>
  <si>
    <t>16.03.404</t>
  </si>
  <si>
    <t xml:space="preserve">PALMEIRA PUPUNHA H=1,50 A 2,00M </t>
  </si>
  <si>
    <t>16.03.430</t>
  </si>
  <si>
    <t xml:space="preserve">CIPÓ DE SÃO JOÃO H=0,50 A 0,70M </t>
  </si>
  <si>
    <t>16.03.431</t>
  </si>
  <si>
    <t xml:space="preserve">CUSPIDÁRIA H=0,50 A 0,70M </t>
  </si>
  <si>
    <t>16.03.432</t>
  </si>
  <si>
    <t xml:space="preserve">IPOMÉIA H=0,50 A 0,70M </t>
  </si>
  <si>
    <t>16.03.450</t>
  </si>
  <si>
    <t xml:space="preserve">TRANSPLANTE INTERNO DE ÁRVORE COM 2CM&lt;DAP&lt;3CM </t>
  </si>
  <si>
    <t>16.03.451</t>
  </si>
  <si>
    <t xml:space="preserve">TRANSPLANTE INTERNO DE ÁRVORE COM 3CM&lt;DAP&lt;5CM </t>
  </si>
  <si>
    <t>16.03.452</t>
  </si>
  <si>
    <t xml:space="preserve">TRANSPLANTE INTERNO DE ÁRVORE COM 5CM&lt;DAP&lt;7CM </t>
  </si>
  <si>
    <t>16.03.453</t>
  </si>
  <si>
    <t xml:space="preserve">TRANSPLANTE INTERNO DE ÁRVORE COM 7CM&lt;DAP&lt;15CM </t>
  </si>
  <si>
    <t>16.03.454</t>
  </si>
  <si>
    <t xml:space="preserve">TRANSPLANTE INTERNO DE ÁRVORE COM 15CM&lt;DAP&lt;30CM </t>
  </si>
  <si>
    <t>16.03.455</t>
  </si>
  <si>
    <t xml:space="preserve">TRANSPLANTE INTERNO DE ÁRVORE COM 30CM&lt;DAP&lt;45CM </t>
  </si>
  <si>
    <t>16.03.456</t>
  </si>
  <si>
    <t xml:space="preserve">TRANSPLANTE INTERNO DE ÁRVORE COM 45CM&lt;DAP&lt;60CM </t>
  </si>
  <si>
    <t>16.03.464</t>
  </si>
  <si>
    <t xml:space="preserve">PODA DE CONSERVAÇAO / ADEQUAÇAO PARA ARVORES COM ALTURA ATE 10M
TOPO DA COPA. </t>
  </si>
  <si>
    <t>16.03.465</t>
  </si>
  <si>
    <t xml:space="preserve">PODA DE CONSERVAÇAO / ADEQUAÇAO PARA ARVORES TOPO DA COPA COM
ALTURA SUPERIOR A 10M </t>
  </si>
  <si>
    <t>16.03.466</t>
  </si>
  <si>
    <t xml:space="preserve">TRANSPLANTE INTERNO DE ÁRVORE COM 15CM&lt;DAP&lt;30CM APLICAVEL
EXCLUSIVAMENTE PELA GOE/DOEV UMA UNIDADE-DIA. </t>
  </si>
  <si>
    <t>16.03.467</t>
  </si>
  <si>
    <t xml:space="preserve">TRANSPLANTE INTERNO DE ÁRVORE COM 30CM&lt;DAP&lt;45CM APLICAVEL
EXCLUSIVAMENTE PELA GOE/DOEV UMA UNIDADE-DIA. </t>
  </si>
  <si>
    <t>16.03.468</t>
  </si>
  <si>
    <t xml:space="preserve">TRANSPLANTE INTERNO DE ÁRVORE COM 45CM&lt;DAP&lt;60CM APLICAVEL
EXCLUSIVAMENTE PELA GOE/DOEV UMA UNIDADE-DIA. </t>
  </si>
  <si>
    <t>16.03.469</t>
  </si>
  <si>
    <t xml:space="preserve">TRANSPLANTE INTERNO DE ÁRVORE COM 60CM&lt;DAP&lt;100CM APLICAVEL
EXCLUSIVAMENTE PELA GOE/DOEV UMA UNIDADE-DIA. </t>
  </si>
  <si>
    <t>16.03.470</t>
  </si>
  <si>
    <t xml:space="preserve">FRUTÍFERA JAMBOLÃO H=0,50 A 1,00M </t>
  </si>
  <si>
    <t>16.03.471</t>
  </si>
  <si>
    <t xml:space="preserve">PALMEIRA INDAIÁ H=0,50 A 1,00M </t>
  </si>
  <si>
    <t>16.03.472</t>
  </si>
  <si>
    <t xml:space="preserve">ÁRVORE ORNAMENTAL ARAÇÁ H=0,50 A 1,00M </t>
  </si>
  <si>
    <t>16.03.482</t>
  </si>
  <si>
    <t xml:space="preserve">FRUTÍFERA UVAIA - DAP3 </t>
  </si>
  <si>
    <t>16.03.483</t>
  </si>
  <si>
    <t xml:space="preserve">PALMEIRA GUARIROBA - DAP3 </t>
  </si>
  <si>
    <t>16.03.484</t>
  </si>
  <si>
    <t xml:space="preserve">ÁRVORE ORNAMENTAL SUINÃ - DAP3 </t>
  </si>
  <si>
    <t>16.03.485</t>
  </si>
  <si>
    <t xml:space="preserve">FRUTÍFERA PITANGUEIRA - DAP5 </t>
  </si>
  <si>
    <t>16.03.486</t>
  </si>
  <si>
    <t xml:space="preserve">PALMEIRA JERIVÁ - DAP5 </t>
  </si>
  <si>
    <t>16.03.487</t>
  </si>
  <si>
    <t xml:space="preserve">ÁRVORE ORNAMENTAL PAU-CIGARRA - DAP5 </t>
  </si>
  <si>
    <t>16.03.488</t>
  </si>
  <si>
    <t xml:space="preserve">FRUTÍFERA ACEROLA H=2,00M </t>
  </si>
  <si>
    <t>16.03.489</t>
  </si>
  <si>
    <t xml:space="preserve">FRUTÍFERA AMOREIRA H=2,00M </t>
  </si>
  <si>
    <t>16.03.490</t>
  </si>
  <si>
    <t xml:space="preserve">FRUTÍFERA PITANGUEIRA H=2,00M </t>
  </si>
  <si>
    <t>16.03.491</t>
  </si>
  <si>
    <t xml:space="preserve">FRUTÍFERA UVAIA H=2,00M </t>
  </si>
  <si>
    <t>16.03.492</t>
  </si>
  <si>
    <t xml:space="preserve">ÁRVORE ORNAMENTAL ALECRIM DE CAMPINAS H=2,00M </t>
  </si>
  <si>
    <t>16.03.493</t>
  </si>
  <si>
    <t xml:space="preserve">ÁRVORE ORNAMENTAL FEDEGOSO (ALELUIA) H=2,00M </t>
  </si>
  <si>
    <t>16.03.494</t>
  </si>
  <si>
    <t xml:space="preserve">ÁRVORE ORNAMENTAL IPÊ-AMARELO H=2,00M </t>
  </si>
  <si>
    <t>16.03.495</t>
  </si>
  <si>
    <t xml:space="preserve">ÁRVORE ORNAMENTAL IPÊ-ROXO DE BOLA H=2,00M </t>
  </si>
  <si>
    <t>16.03.496</t>
  </si>
  <si>
    <t xml:space="preserve">ÁRVORE ORNAMENTAL JATOBÁ H=2,00M </t>
  </si>
  <si>
    <t>16.03.497</t>
  </si>
  <si>
    <t xml:space="preserve">ÁRVORE ORNAMENTAL MANACÁ-DA-SERRA H=2,00M </t>
  </si>
  <si>
    <t>16.03.498</t>
  </si>
  <si>
    <t xml:space="preserve">ÁRVORE ORNAMENTAL PAU-BRASIL H=2,00M </t>
  </si>
  <si>
    <t>16.03.500</t>
  </si>
  <si>
    <t xml:space="preserve">ÁRVORE ORNAMENTAL PAU-FERRO H=2,00M </t>
  </si>
  <si>
    <t>16.03.501</t>
  </si>
  <si>
    <t xml:space="preserve">ÁRVORE ORNAMENTAL QUARESMEIRA H=2,00M </t>
  </si>
  <si>
    <t>16.03.502</t>
  </si>
  <si>
    <t xml:space="preserve">ÁRVORE ORNAMENTAL SIBIPIRUNA H=2,00M </t>
  </si>
  <si>
    <t>16.03.503</t>
  </si>
  <si>
    <t xml:space="preserve">ÁRVORE ORNAMENTAL UNHA-DE-VACA H=2,00M </t>
  </si>
  <si>
    <t>16.03.508</t>
  </si>
  <si>
    <t xml:space="preserve">FRUTIFERA GOIABEIRA - DAP 7 </t>
  </si>
  <si>
    <t>16.03.509</t>
  </si>
  <si>
    <t xml:space="preserve">PALMEIRA PUPUNHA - DAP 7 </t>
  </si>
  <si>
    <t>16.03.510</t>
  </si>
  <si>
    <t xml:space="preserve">ARVORE ORNAMENTAL URUCUM - DAP 7 </t>
  </si>
  <si>
    <t>16.04.001</t>
  </si>
  <si>
    <t xml:space="preserve">QE-02 POSTE PARA REDE DE VOLEIBOL </t>
  </si>
  <si>
    <t>16.04.002</t>
  </si>
  <si>
    <t xml:space="preserve">QE-03 TRAVE DE FUTEBOL DE SALAO (FUNDACAO DIRETA) </t>
  </si>
  <si>
    <t>16.04.007</t>
  </si>
  <si>
    <t xml:space="preserve">QE-12 QUADRA DE ESPORTES/PISO DE CONCRETO ARMADO/FUNDACAO DIRET-600
M2 </t>
  </si>
  <si>
    <t>16.04.016</t>
  </si>
  <si>
    <t xml:space="preserve">QUADRA DE ESPORTES-PISO DE CONCRETO ARMADO-FUND. DIRETA </t>
  </si>
  <si>
    <t>16.04.019</t>
  </si>
  <si>
    <t xml:space="preserve">FQ-01 FECHAMENTO PARA QUADRA DE ESPORTES - FUNDO - BROCA </t>
  </si>
  <si>
    <t>16.04.020</t>
  </si>
  <si>
    <t xml:space="preserve">FQ-01 FECHAMENTO PARA QUADRA DE ESPORTES - FUNDO - SAPATA </t>
  </si>
  <si>
    <t>16.04.025</t>
  </si>
  <si>
    <t xml:space="preserve">QE-37 TABELA DE BASQUETE INCLUSIVE GALVANIZAÇÃO A FOGO E PINTURA
ESMALTE FUNDACAO BROCA Ø 25 CM </t>
  </si>
  <si>
    <t>16.04.031</t>
  </si>
  <si>
    <t xml:space="preserve">FQ-01 FECHAMENTO PARA QUADRA DE ESPORTES - LATERAIS - BROCA </t>
  </si>
  <si>
    <t>16.04.034</t>
  </si>
  <si>
    <t xml:space="preserve">FQ-02 ALAMBRADO SOBRE DIVISA </t>
  </si>
  <si>
    <t>16.04.036</t>
  </si>
  <si>
    <t xml:space="preserve">FQ-01 FECHAMENTO PARA QUADRA DE ESPORTES - LATERAIS - SAPATA </t>
  </si>
  <si>
    <t>16.04.037</t>
  </si>
  <si>
    <t xml:space="preserve">FQ-04 ALAMBRADO COM PERFIL E TELA SOLDADA-GALVANIZADOS </t>
  </si>
  <si>
    <t>16.04.043</t>
  </si>
  <si>
    <t xml:space="preserve">QE-23 ESPACO MULTIESPORTIVO/PISO DE CONCR. ARMADO/FUND. DIRET - 160 M2 </t>
  </si>
  <si>
    <t>16.04.099</t>
  </si>
  <si>
    <t xml:space="preserve">SERVICOS DE QUADRAS DE ESPORTES </t>
  </si>
  <si>
    <t>16.05.004</t>
  </si>
  <si>
    <t xml:space="preserve">CA-05 CANALETA P/ AGUAS PLUVIAIS (L=60CM) </t>
  </si>
  <si>
    <t>16.05.005</t>
  </si>
  <si>
    <t xml:space="preserve">CA-06 CANALETA P/ AGUAS PLUVIAIS (L=90CM) </t>
  </si>
  <si>
    <t>16.05.012</t>
  </si>
  <si>
    <t xml:space="preserve">CA-11 CAIXA DE AREIA COM GRELHA </t>
  </si>
  <si>
    <t>16.05.030</t>
  </si>
  <si>
    <t xml:space="preserve">CA-20 CANALETA DE AGUAS PLUVIAIS EM CONCRETO (15CM) </t>
  </si>
  <si>
    <t>16.05.031</t>
  </si>
  <si>
    <t xml:space="preserve">CA-21 CANALETA DE AGUAS PLUVIAIS EM CONCRETO (20CM) </t>
  </si>
  <si>
    <t>16.05.032</t>
  </si>
  <si>
    <t xml:space="preserve">CA-22 CANALETA DE AGUAS PLUVIAIS EM CONCRETO (30CM) </t>
  </si>
  <si>
    <t>16.05.036</t>
  </si>
  <si>
    <t xml:space="preserve">CANALETA DE CONCRETO 1/2 CANA DN 30CM P/ AGUAS PLUVIAIS </t>
  </si>
  <si>
    <t>16.05.037</t>
  </si>
  <si>
    <t xml:space="preserve">CANALETA DE CONCRETO 1/2 CANA DN 40CM P/ AGUAS PLUVIAIS </t>
  </si>
  <si>
    <t>16.05.038</t>
  </si>
  <si>
    <t xml:space="preserve">CANALETA DE CONCRETO 1/2 CANA DN 50CM P/ AGUAS PLUVIAIS </t>
  </si>
  <si>
    <t>16.05.039</t>
  </si>
  <si>
    <t xml:space="preserve">CANALETA DE CONCRETO 1/2 CANA DN 60CM P/ AGUAS PLUVIAIS </t>
  </si>
  <si>
    <t>16.05.040</t>
  </si>
  <si>
    <t xml:space="preserve">TC-03 TAMPA DE CONCRETO P/ CANALETA AP (20CM) </t>
  </si>
  <si>
    <t>16.05.041</t>
  </si>
  <si>
    <t xml:space="preserve">TC-04 TAMPA DE CONCRETO P/ CANALETA AP (25CM) </t>
  </si>
  <si>
    <t>16.05.042</t>
  </si>
  <si>
    <t xml:space="preserve">TC-05 TAMPA DE CONCRETO P/ CANALETA AP (35CM) </t>
  </si>
  <si>
    <t>16.05.043</t>
  </si>
  <si>
    <t xml:space="preserve">TC-06 TAMPA EM GRELHA DE FERRO GALVANIZADO P/ CANALETA (20CM) </t>
  </si>
  <si>
    <t>16.05.044</t>
  </si>
  <si>
    <t xml:space="preserve">TC-07 TAMPA EM GRELHA DE FERRO GALVANIZADO P/ CANALETA (25CM) </t>
  </si>
  <si>
    <t>16.05.045</t>
  </si>
  <si>
    <t xml:space="preserve">TC-08 TAMPA EM GRELHA DE FERRO GALVANIZADO P/ CANALETA (35CM) </t>
  </si>
  <si>
    <t>16.05.046</t>
  </si>
  <si>
    <t xml:space="preserve">TC-09 TAMPA DE CONCRETO PRE-MOLDADA PERF. P/ CANALETA L=20CM </t>
  </si>
  <si>
    <t>16.05.047</t>
  </si>
  <si>
    <t xml:space="preserve">TC-10 TAMPA DE CONCRETO PRE-MOLDADA PERF. P/ CANALETA L=25CM </t>
  </si>
  <si>
    <t>16.05.048</t>
  </si>
  <si>
    <t xml:space="preserve">TC-11 TAMPA DE CONCRETO PRE-MOLDADA PERF. P/ CANALETA L=35CM </t>
  </si>
  <si>
    <t>16.05.050</t>
  </si>
  <si>
    <t xml:space="preserve">POÇO DE RETENÇÃO DE ÁGUA PLUVIAL Ø 2,50M COM FUNDO DE BRITA </t>
  </si>
  <si>
    <t>16.05.052</t>
  </si>
  <si>
    <t xml:space="preserve">TAMPA PRÉ-MOLDADA Ø 2,50M PARA POÇO DE RETENÇÃO DE A.P. COM TAMPA DE
INSPEÇÃO Ø 0,60M </t>
  </si>
  <si>
    <t>16.05.054</t>
  </si>
  <si>
    <t xml:space="preserve">POÇO DE RETENÇÃO DE ÁGUA PLUVIAL Ø 3,00M COM FUNDO DE BRITA </t>
  </si>
  <si>
    <t>16.05.056</t>
  </si>
  <si>
    <t xml:space="preserve">TAMPA PRÉ-MOLDADA Ø 3,00M PARA POÇO DE RETENÇÃO DE A.P. COM TAMPA DE
INSPEÇÃO Ø 0,60M </t>
  </si>
  <si>
    <t>16.05.057</t>
  </si>
  <si>
    <t xml:space="preserve">CONCRETO CICLOPICO COM BRITA 4 COM 30% DE RACHAO FCK 15MPa </t>
  </si>
  <si>
    <t>16.05.058</t>
  </si>
  <si>
    <t xml:space="preserve">POÇO DE RETENÇÃO DE ÁGUA PLUVIAL Ø 2,50M COM FUNDO DE CONCRETO </t>
  </si>
  <si>
    <t>16.05.059</t>
  </si>
  <si>
    <t xml:space="preserve">LASTRO DE PEDRA RACHAO TAMANHO DE 10 A 15 CM. </t>
  </si>
  <si>
    <t>16.05.060</t>
  </si>
  <si>
    <t xml:space="preserve">POÇO DE RETENÇÃO DE ÁGUA PLUVIAL Ø 3,00M COM FUNDO DE CONCRETO </t>
  </si>
  <si>
    <t>16.05.064</t>
  </si>
  <si>
    <t xml:space="preserve">TUBO PVC OCRE JUNTA ELASTICA DN 100 INCLUSIVE CONEXOES - ENTERRADO </t>
  </si>
  <si>
    <t>16.05.065</t>
  </si>
  <si>
    <t xml:space="preserve">TUBO PVC OCRE JUNTA ELASTICA DN 150 INCLUSIVE CONEXOES - ENTERRADO </t>
  </si>
  <si>
    <t>16.05.066</t>
  </si>
  <si>
    <t xml:space="preserve">TUBO PVC OCRE JUNTA ELASTICA DN 200 INCLUSIVE CONEXOES - ENTERRADO </t>
  </si>
  <si>
    <t>16.05.067</t>
  </si>
  <si>
    <t xml:space="preserve">TUBO PVC OCRE JUNTA ELASTICA DN 250 INCLUSIVE CONEXOES - ENTERRADO </t>
  </si>
  <si>
    <t>16.05.068</t>
  </si>
  <si>
    <t xml:space="preserve">TUBO PVC OCRE JUNTA ELASTICA DN 300 INCLUSIVE CONEXOES - ENTERRADO </t>
  </si>
  <si>
    <t>16.05.070</t>
  </si>
  <si>
    <t xml:space="preserve">CAIXA DE ALVENARIA - ESCAVACAO MANUAL COM APILOAMENTO DO FUNDO </t>
  </si>
  <si>
    <t>16.05.071</t>
  </si>
  <si>
    <t xml:space="preserve">CAIXA DE ALVENARIA - LASTRO DE CONCRETO </t>
  </si>
  <si>
    <t>16.05.072</t>
  </si>
  <si>
    <t xml:space="preserve">CAIXA DE ALVENARIA - PAREDE DE 1/2 TIJOLO REVESTIDO </t>
  </si>
  <si>
    <t>16.05.073</t>
  </si>
  <si>
    <t xml:space="preserve">CAIXA DE ALVENARIA - PAREDE DE 1 TIJOLO REVESTIDO </t>
  </si>
  <si>
    <t>16.05.074</t>
  </si>
  <si>
    <t xml:space="preserve">CAIXA DE ALVENARIA - TAMPA DE CONCRETO </t>
  </si>
  <si>
    <t>16.05.075</t>
  </si>
  <si>
    <t xml:space="preserve">CA-10 CAIXA DE AREIA 50X50 CM PARA AGUAS PLUVIAIS </t>
  </si>
  <si>
    <t>16.05.076</t>
  </si>
  <si>
    <t xml:space="preserve">GRELHA FERRO PERF. - 1,00X0,40 M </t>
  </si>
  <si>
    <t>16.05.077</t>
  </si>
  <si>
    <t xml:space="preserve">GRELHA FERRO PERF. 1,00X0,50 M </t>
  </si>
  <si>
    <t>16.05.078</t>
  </si>
  <si>
    <t xml:space="preserve">ESCAVAÇÃO POÇO DE RETENÇÃO DE ÁGUAS PLUVIAIS ATÉ 3,50 METROS DE
PROFUNDIDADE COM RETROESCAVADEIRA COM CACAMBA FRONTRAL-85HP </t>
  </si>
  <si>
    <t>16.05.080</t>
  </si>
  <si>
    <t xml:space="preserve">BOMBA SUBMERSA POTENCIA 1CV, TRIFASICA VAZAO 7M3/HORA ALTURA
MANOMETRICA 10 MCA RESERVATORIO RETENÇÃO AGUA PLUVIAL </t>
  </si>
  <si>
    <t>16.05.081</t>
  </si>
  <si>
    <t xml:space="preserve">AUTOMÁTICO DE BÓIA, EM POLIPROPILENO, (ELETRICO 16A) CONTATO ISENTO DE
MERCÚRIO RESERVATORIO RETENÇÃO AGUA PLUVIAL </t>
  </si>
  <si>
    <t>16.05.082</t>
  </si>
  <si>
    <t xml:space="preserve">TUBO ACO GALVANIZ NBR5580-CL MEDIA, DN80MM (3") INCL CONEXOES
RESERVATORIO RETENÇÃO AGUA PLUVIAL </t>
  </si>
  <si>
    <t>16.05.083</t>
  </si>
  <si>
    <t xml:space="preserve">REGISTRO DE GAVETA BRUTO DN 80MM (3") RESERVATORIO RETENÇÃO AGUA
PLUVIAL </t>
  </si>
  <si>
    <t>16.05.084</t>
  </si>
  <si>
    <t xml:space="preserve">VALVULA DE RETENCAO VERTICAL DN80MM (3") RESERVATORIO RETENÇÃO AGUA
PLUVIAL </t>
  </si>
  <si>
    <t>16.05.085</t>
  </si>
  <si>
    <t xml:space="preserve">CORRENTE ELO CURTO GALVANIZADO 4MM CARGA TRABALHO 100KG
RESERVATORIO RETENÇÃO AGUA PLUVIAL </t>
  </si>
  <si>
    <t>16.05.099</t>
  </si>
  <si>
    <t xml:space="preserve">ÁGUAS PLUVIAIS E DRENAGEM DE ACABAMENTO </t>
  </si>
  <si>
    <t>16.06.022</t>
  </si>
  <si>
    <t xml:space="preserve">MB-03 MASTRO PARA BANDEIRAS </t>
  </si>
  <si>
    <t>16.06.023</t>
  </si>
  <si>
    <t xml:space="preserve">AL-01 ABRIGO PARA LIXO </t>
  </si>
  <si>
    <t>16.06.024</t>
  </si>
  <si>
    <t xml:space="preserve">AL-02 ABRIGO PARA RESÍDUOS RECICLÁVEIS </t>
  </si>
  <si>
    <t>16.06.045</t>
  </si>
  <si>
    <t xml:space="preserve">LOCAÇÃO MENSAL CONTAINER DE 6M C/1 V.SANIT. 1 LAVABO E 1 PONTO
P/CHUVEIRO,INCLUSIVE SUPORTE AR COND. </t>
  </si>
  <si>
    <t>16.06.046</t>
  </si>
  <si>
    <t xml:space="preserve">LOCAÇÃO MENSAL DE CONTAINER 6,00M COM JANELAS DE VENTILAÇÃO. </t>
  </si>
  <si>
    <t>16.06.047</t>
  </si>
  <si>
    <t xml:space="preserve">LOCAÇÃO MENSAL DE CONTAINER 4,00M COM 2 VASOS SANITARIOS, 1 LAVABO, 1
MICTÓRIO E 4 PONTOS CHUV. </t>
  </si>
  <si>
    <t>16.06.048</t>
  </si>
  <si>
    <t xml:space="preserve">LOCAÇÃO MENSAL INCLUSIVE FRETE BEBEDOURO ELÉTRICO TEMPERATURA
NATURAL OU GELADA. </t>
  </si>
  <si>
    <t>16.06.049</t>
  </si>
  <si>
    <t xml:space="preserve">LOCAÇÃO MENSAL INCLUSIVE FRETE DE APARELHO DE AR CONDICIONADO ATÉ
10000 BTU. </t>
  </si>
  <si>
    <t>16.06.050</t>
  </si>
  <si>
    <t xml:space="preserve">CANTEIRO DE OBRAS - LARG 2,20M </t>
  </si>
  <si>
    <t>16.06.051</t>
  </si>
  <si>
    <t xml:space="preserve">CANTEIRO DE OBRAS - LARG 3.30M </t>
  </si>
  <si>
    <t>16.06.052</t>
  </si>
  <si>
    <t xml:space="preserve">LOCAÇÃO MENSAL DE ESTRUTURA DE COBERTURA IMPERMEÁVEL (TENDA)
INCLUSIVE MONTAGEM E FRETE. </t>
  </si>
  <si>
    <t>16.06.058</t>
  </si>
  <si>
    <t xml:space="preserve">TAPUME H=225CM APOIADO NO TERRENO E PINTURA LATEX FACE EXTERNA COM
LOGOTIPO </t>
  </si>
  <si>
    <t>16.06.059</t>
  </si>
  <si>
    <t xml:space="preserve">TAPUME H=225CM ENGASTADO NO TERRENO E PINTURA LATEX FACE EXTERNA CO
LOGOTIPO </t>
  </si>
  <si>
    <t xml:space="preserve">M
M </t>
  </si>
  <si>
    <t>16.06.065</t>
  </si>
  <si>
    <t xml:space="preserve">ANDAIME - FACHADA - ALUGUEL MENSAL </t>
  </si>
  <si>
    <t>16.06.066</t>
  </si>
  <si>
    <t xml:space="preserve">ANDAIME - TORRE - ALUGUEL MENSAL </t>
  </si>
  <si>
    <t>16.06.077</t>
  </si>
  <si>
    <t xml:space="preserve">MANUTENÇÃO MENSAL DE PLACAS DE OBRA </t>
  </si>
  <si>
    <t>16.06.078</t>
  </si>
  <si>
    <t xml:space="preserve">FORNECIMENTO E INSTALAÇAO DE PLACA DE IDENTIFICAÇAO DE OBRA INCLUSO SUPORTE ESTRUTURA DE MADEIRA. </t>
  </si>
  <si>
    <t>16.06.081</t>
  </si>
  <si>
    <t xml:space="preserve">TRANSPORTE COM UTILITARIO ATE 3 T </t>
  </si>
  <si>
    <t>16.06.082</t>
  </si>
  <si>
    <t xml:space="preserve">TRANSPORTE C/ VEICULO COMERCIAL LEVE ATE 1,2 T C/ MOTORISTA </t>
  </si>
  <si>
    <t>16.06.085</t>
  </si>
  <si>
    <t xml:space="preserve">INSTALAÇÃO CH-01 CHUVEIRO E LAVA OLHOS / FACE </t>
  </si>
  <si>
    <t>16.06.086</t>
  </si>
  <si>
    <t xml:space="preserve">INSTALAÇÃO DE QUADRO BRANCO (QB-01) </t>
  </si>
  <si>
    <t>16.06.087</t>
  </si>
  <si>
    <t xml:space="preserve">INSTALACÃO DE FAIXAS DE PROTECAO (FP-03/FP-04) POR REGUA </t>
  </si>
  <si>
    <t>16.06.088</t>
  </si>
  <si>
    <t xml:space="preserve">INSTALACÃO DE FAIXAS DE EXPOSICAO (FP-05) POR REGUA </t>
  </si>
  <si>
    <t>16.06.090</t>
  </si>
  <si>
    <t xml:space="preserve">INSTALACÃO DE LOUSA (LG-07) </t>
  </si>
  <si>
    <t>16.06.091</t>
  </si>
  <si>
    <t xml:space="preserve">INSTALACÃO DE MURAL (MR-02) </t>
  </si>
  <si>
    <t>16.06.092</t>
  </si>
  <si>
    <t xml:space="preserve">INSTALACÃO DE FOGAO INDUSTRIAL </t>
  </si>
  <si>
    <t>16.06.093</t>
  </si>
  <si>
    <t xml:space="preserve">INSTALACÃO DE SUPORTE TV/VIDEO </t>
  </si>
  <si>
    <t>16.06.099</t>
  </si>
  <si>
    <t xml:space="preserve">SERVICOS DE COMPLEMENTOS EXTERNOS </t>
  </si>
  <si>
    <t>16.06.101</t>
  </si>
  <si>
    <t xml:space="preserve">INSTALAÇÃO DE VENTILADOR DE PAREDE VN-02 </t>
  </si>
  <si>
    <t>l==</t>
  </si>
  <si>
    <t>16.06.103</t>
  </si>
  <si>
    <t xml:space="preserve">INSTALAÇÃO DO BALCAO TERMICO BT-02 </t>
  </si>
  <si>
    <t>16.06.106</t>
  </si>
  <si>
    <t xml:space="preserve">TRANSPORTE C/CAMINHAO ATE 6T. DIST.ATE 100KM C/MOTORISTA E 2 AJUDANTES. </t>
  </si>
  <si>
    <t>16.06.107</t>
  </si>
  <si>
    <t xml:space="preserve">TRANSPORTE C/CAMINHAO ATE 6T. DIST. DE 101KM ATE 300KM C/MOTORISTA E 2
AJUDANTES. </t>
  </si>
  <si>
    <t>16.06.108</t>
  </si>
  <si>
    <t xml:space="preserve">TRANSPORTE C/CAMINHAO ATE 6T. DIST. DE 301KM ATE 500KM C/MOTORISTA E 2
AJUDANTES. </t>
  </si>
  <si>
    <t>16.06.109</t>
  </si>
  <si>
    <t xml:space="preserve">TRANSPORTE C/CAMINHAO ATE 6T. DIST. DE 501KM ATE 700KM C/MOTORISTA E 2
AJUDANTES. </t>
  </si>
  <si>
    <t>16.07.011</t>
  </si>
  <si>
    <t xml:space="preserve">BL-01 BICICLETÁRIO SOBRE LAJE DE CONCRETO ARMADO </t>
  </si>
  <si>
    <t>16.07.012</t>
  </si>
  <si>
    <t xml:space="preserve">BL-02 BICICLETÁRIO SOBRE CIMENTADO OU BLOCO INTERTRAVADO </t>
  </si>
  <si>
    <t>16.07.015</t>
  </si>
  <si>
    <t xml:space="preserve">AM-01 AMARELINHA </t>
  </si>
  <si>
    <t>16.07.022</t>
  </si>
  <si>
    <t xml:space="preserve">BC-24 BANCO DE CONCRETO PRE-FABRICADO (L=115CM) </t>
  </si>
  <si>
    <t>16.07.023</t>
  </si>
  <si>
    <t xml:space="preserve">BC-25 BANCO DE CONCRETO PRE-FABRICADO (L=216CM) </t>
  </si>
  <si>
    <t>16.07.024</t>
  </si>
  <si>
    <t xml:space="preserve">BC-26 BANCO PUFE PRE FABRICADO DE CONCRETO Ø 60CM </t>
  </si>
  <si>
    <t>16.07.025</t>
  </si>
  <si>
    <t xml:space="preserve">BC-27 BANCO DE CONCRETO PRE-FABRICADO (L=220CM) </t>
  </si>
  <si>
    <t>16.07.031</t>
  </si>
  <si>
    <t xml:space="preserve">CR-01 CARACOL </t>
  </si>
  <si>
    <t>16.07.037</t>
  </si>
  <si>
    <t xml:space="preserve">FL-07 FLOREIRA PRE FABRICADO DE CONCRETO Ø 60CM </t>
  </si>
  <si>
    <t>16.07.038</t>
  </si>
  <si>
    <t xml:space="preserve">FL-08 FLOREIRA PRE FABRICADO DE CONCRETO Ø 56,50CM H=42,90CM </t>
  </si>
  <si>
    <t>16.07.040</t>
  </si>
  <si>
    <t>BANCO COM ASSENTO DE CONCRETO ARMADO LISO DESEMPENADO COM PINTURA
VERNIZ ACRÍLICO FUNDAÇÃO SAPATA ISOLADA E PILARETE BLOCO CONCRETO
REVESTIDO</t>
  </si>
  <si>
    <t>16.07.043</t>
  </si>
  <si>
    <t xml:space="preserve">OC-01 OBSTACULO PRE FABRICADO DE CONCRETO TIPO FRADE Ø30 H=60CM BASE
FIXADA COM ARGAMASSA TRAÇO 1:3 (30X30X10H) </t>
  </si>
  <si>
    <t>16.07.044</t>
  </si>
  <si>
    <t xml:space="preserve">OC-01 OBSTACULO PRE FABRICADO DE CONCRETO TIPO FRADE Ø40 H=55CM BASE
FIXADA COM ARGAMASSA TRAÇO 1:3 (30X30X10H) </t>
  </si>
  <si>
    <t>16.07.045</t>
  </si>
  <si>
    <t xml:space="preserve">OC-01 OBSTACULO PRE FABRICADO DE CONCRETO TIPO PRISMA 15X50X10CM BASE
FIXADA COM TARUGO Ø 12,5MM E ARGAMASSA COLANTE AClll. </t>
  </si>
  <si>
    <t>16.07.046</t>
  </si>
  <si>
    <t xml:space="preserve">OC-01 OBSTACULO PRE FABRICADO DE CONCRETO TIPO BOLA Ø35CM H=33CM
INCLUSIVE BARRA ROSCADA Ø 20MM </t>
  </si>
  <si>
    <t>16.07.081</t>
  </si>
  <si>
    <t xml:space="preserve">RV-01 ROSA DOS VENTOS R=180CM </t>
  </si>
  <si>
    <t>16.08.024</t>
  </si>
  <si>
    <t>16.08.025</t>
  </si>
  <si>
    <t>16.08.026</t>
  </si>
  <si>
    <t xml:space="preserve">CI-02 CAIXA DE INSPEÇÃO 80X80CM PARA ESGOTO </t>
  </si>
  <si>
    <t>16.08.027</t>
  </si>
  <si>
    <t xml:space="preserve">CG-01 CAIXA DE GORDURA EM ALVENARIA </t>
  </si>
  <si>
    <t>16.08.028</t>
  </si>
  <si>
    <t xml:space="preserve">CI-01 CAIXA DE INSPECAO 60X60CM PARA ESGOTO </t>
  </si>
  <si>
    <t>16.08.034</t>
  </si>
  <si>
    <t xml:space="preserve">FS-05 FOSSA SEPTICA ANEIS CONCR. DN=1,4M H=1,5M </t>
  </si>
  <si>
    <t>16.08.037</t>
  </si>
  <si>
    <t>16.08.038</t>
  </si>
  <si>
    <t>16.08.039</t>
  </si>
  <si>
    <t>16.08.040</t>
  </si>
  <si>
    <t xml:space="preserve">   </t>
  </si>
  <si>
    <t>16.08.041</t>
  </si>
  <si>
    <t>16.08.050</t>
  </si>
  <si>
    <t xml:space="preserve">FA-01 FILTRO ANAEROBICO DN=1,40M H=2,00M </t>
  </si>
  <si>
    <t>16.08.051</t>
  </si>
  <si>
    <t xml:space="preserve">FA-02 FILTRO ANAEROBICO DN=2,00M H=2,00M </t>
  </si>
  <si>
    <t>16.08.060</t>
  </si>
  <si>
    <t xml:space="preserve">CD-01 CAIXA DE DISTRIBUICAO /2 CAMARAS </t>
  </si>
  <si>
    <t>16.08.061</t>
  </si>
  <si>
    <t xml:space="preserve">CD-02 CAIXA DE DISTRIBUICAO /3 CAMARAS </t>
  </si>
  <si>
    <t>16.08.062</t>
  </si>
  <si>
    <t xml:space="preserve">CD-03 CAIXA DE DISTRIBUICAO /4 CAMARAS </t>
  </si>
  <si>
    <t>16.08.065</t>
  </si>
  <si>
    <t xml:space="preserve">FS-06-01 FOSSA SEPTICA L=3,00M VOL. UTIL = 7,56M3 </t>
  </si>
  <si>
    <t>16.08.066</t>
  </si>
  <si>
    <t xml:space="preserve">FS-06-02 FOSSA SEPTICA L=3,80M VOL. UTIL = 9,58M3 </t>
  </si>
  <si>
    <t>16.08.067</t>
  </si>
  <si>
    <t xml:space="preserve">FS-06-03 FOSSA SEPTICA L=5,40M VOL. UTIL = 13,61M3 </t>
  </si>
  <si>
    <t>16.08.068</t>
  </si>
  <si>
    <t xml:space="preserve">FS-07-01 FOSSA SEPTICA L=4,80M VOL. UTIL = 20,74M3 </t>
  </si>
  <si>
    <t>16.08.069</t>
  </si>
  <si>
    <t xml:space="preserve">FS-07-02 FOSSA SEPTICA L=5,80M VOL. UTIL = 25,06M3 </t>
  </si>
  <si>
    <t>16.08.070</t>
  </si>
  <si>
    <t xml:space="preserve">FS-07-03 FOSSA SEPTICA L=6,40M VOL. UTIL = 29,38M3 </t>
  </si>
  <si>
    <t>16.08.071</t>
  </si>
  <si>
    <t xml:space="preserve">FS-08-01 FOSSA SEPTICA ANEIS CONCRETO DN=2,4M H=2,0M </t>
  </si>
  <si>
    <t>16.08.072</t>
  </si>
  <si>
    <t xml:space="preserve">FS-08-02 FOSSA SEPTICA ANEIS CONCRETO DN=2,4M H=2,5M </t>
  </si>
  <si>
    <t>16.08.073</t>
  </si>
  <si>
    <t xml:space="preserve">FS-08-03 FOSSA SEPTICA ANEIS CONCRETO DN=2,4M H=3,0M </t>
  </si>
  <si>
    <t>16.08.074</t>
  </si>
  <si>
    <t xml:space="preserve">FS-09-01 FOSSA SEPTICA ANEIS CONCRETO DN=3,0M H=2,5M </t>
  </si>
  <si>
    <t>16.08.075</t>
  </si>
  <si>
    <t xml:space="preserve">FS-09-02 FOSSA SEPTICA ANEIS CONCRETO DN=3,0M H=3,0M </t>
  </si>
  <si>
    <t>16.08.099</t>
  </si>
  <si>
    <t xml:space="preserve">REDE E TRATAMENTO DE ESGOTO </t>
  </si>
  <si>
    <t>16.09.003</t>
  </si>
  <si>
    <t xml:space="preserve">SM-03 SUMIDOURO - TAMPA DE CONCRETO DN=2,40M </t>
  </si>
  <si>
    <t>16.09.004</t>
  </si>
  <si>
    <t xml:space="preserve">SM-04 SUMIDOURO - TAMPA DE CONCRETO DN=3,00M </t>
  </si>
  <si>
    <t>16.09.007</t>
  </si>
  <si>
    <t xml:space="preserve">SM-03 SUMIDOURO - POCO </t>
  </si>
  <si>
    <t>16.09.008</t>
  </si>
  <si>
    <t xml:space="preserve">SM-04 SUMIDOURO - POCO </t>
  </si>
  <si>
    <t>16.09.099</t>
  </si>
  <si>
    <t xml:space="preserve">SERVICOS DE POCO ABSORVENTE </t>
  </si>
  <si>
    <t>16.10.030</t>
  </si>
  <si>
    <t xml:space="preserve">POCO SEMI-ARTESIANO PERF. SOLO ATE 60M - VAZAO 5 M3 </t>
  </si>
  <si>
    <t>16.10.099</t>
  </si>
  <si>
    <t xml:space="preserve">SERVICOS DE POCO DE AGUA POTAVEL </t>
  </si>
  <si>
    <t>16.11.005</t>
  </si>
  <si>
    <t xml:space="preserve">LIMPEZA DA OBRA </t>
  </si>
  <si>
    <t>16.11.012</t>
  </si>
  <si>
    <t xml:space="preserve">LIMPEZA DE APARELHOS SANITARIOS </t>
  </si>
  <si>
    <t>16.11.013</t>
  </si>
  <si>
    <t xml:space="preserve">LIMPEZA DE REVESTIMENTOS HIDRAULICOS </t>
  </si>
  <si>
    <t>16.11.014</t>
  </si>
  <si>
    <t xml:space="preserve">LIMPEZA DE VIDROS </t>
  </si>
  <si>
    <t>16.11.020</t>
  </si>
  <si>
    <t xml:space="preserve">LIMPEZA DE FACHADA POR HIDROJATEAMENTO </t>
  </si>
  <si>
    <t>16.11.025</t>
  </si>
  <si>
    <t xml:space="preserve">REMOÇÃO DE RESÍDUOS ( PODA / ENTULHO) PARA ÁREA DE TRANSBORDO E
TRIAGEM (ATT) </t>
  </si>
  <si>
    <t>16.11.030</t>
  </si>
  <si>
    <t xml:space="preserve">TRANSPORTE POR CAMINHÃO PARA ÁREA DE TRANSBORDO DE RESÍDUOS DE
OBRA </t>
  </si>
  <si>
    <t>16.11.099</t>
  </si>
  <si>
    <t xml:space="preserve">SERVICOS DE LIMPEZA </t>
  </si>
  <si>
    <t>16.13.001</t>
  </si>
  <si>
    <t>16.13.002</t>
  </si>
  <si>
    <t>16.13.007</t>
  </si>
  <si>
    <t>16.13.010</t>
  </si>
  <si>
    <t>16.13.015</t>
  </si>
  <si>
    <t>16.13.025</t>
  </si>
  <si>
    <t>16.13.026</t>
  </si>
  <si>
    <t>16.13.030</t>
  </si>
  <si>
    <t xml:space="preserve">ESCORAMENTO DE VALAS CONTINUO ATé 2,00M </t>
  </si>
  <si>
    <t>16.13.035</t>
  </si>
  <si>
    <t xml:space="preserve">ESCORAMENTO DE VALAS DESCONTINUO ATé 2,00M </t>
  </si>
  <si>
    <t>16.13.099</t>
  </si>
  <si>
    <t xml:space="preserve">SERVICOS EM TERRA - MUROS DE ARRIMO </t>
  </si>
  <si>
    <t>16.14.006</t>
  </si>
  <si>
    <t>16.14.009</t>
  </si>
  <si>
    <t xml:space="preserve">FORMAS PLANAS PLASTIFICADAS PARA CONCRETO APARENTE </t>
  </si>
  <si>
    <t>16.14.011</t>
  </si>
  <si>
    <t xml:space="preserve">ACO CA 50 (A OU B) FYK = 500 M PA </t>
  </si>
  <si>
    <t>16.14.012</t>
  </si>
  <si>
    <t xml:space="preserve">ACO CA 60 (A OU B) FYK = 600 M PA </t>
  </si>
  <si>
    <t>16.14.013</t>
  </si>
  <si>
    <t xml:space="preserve">TELA ARMADURA (MALHA ACO CA 60 FYK = 600 M PA) </t>
  </si>
  <si>
    <t>16.14.034</t>
  </si>
  <si>
    <t>16.14.038</t>
  </si>
  <si>
    <t>16.14.039</t>
  </si>
  <si>
    <t>16.14.044</t>
  </si>
  <si>
    <t>16.14.048</t>
  </si>
  <si>
    <t xml:space="preserve">CONCRETO DOSADO BOMBEADO E LANCADO FCK=25 MPA </t>
  </si>
  <si>
    <t>16.14.049</t>
  </si>
  <si>
    <t>16.14.055</t>
  </si>
  <si>
    <t>16.14.099</t>
  </si>
  <si>
    <t xml:space="preserve">SERVICOS EM CONCRETO ARMADO - MUROS DE ARRIMO </t>
  </si>
  <si>
    <t>16.15.003</t>
  </si>
  <si>
    <t xml:space="preserve">VERGA / CINTA EM BLOCO DE CONCRETO CANALETA 14X19X39 CM </t>
  </si>
  <si>
    <t>16.15.004</t>
  </si>
  <si>
    <t xml:space="preserve">VERGA / CINTA EM BLOCO DE CONCRETO CANALETA 19X19X39 CM </t>
  </si>
  <si>
    <t>16.15.005</t>
  </si>
  <si>
    <t xml:space="preserve">ALVENARIA AUTO PORTANTE BLOCO DE CONCRETO ESTRUTURAL DE 14X19X39 CM
CLASSE A </t>
  </si>
  <si>
    <t>16.15.006</t>
  </si>
  <si>
    <t xml:space="preserve">ALVENARIA AUTO PORTANTE BLOCO DE CONCRETO ESTRUTURAL DE 19X19X39 CM
CLASSE A </t>
  </si>
  <si>
    <t>16.15.029</t>
  </si>
  <si>
    <t xml:space="preserve">IMPERMEAB COM ARGAM CIM/AREIA 1:3 COM HIDROFOGO </t>
  </si>
  <si>
    <t>16.15.030</t>
  </si>
  <si>
    <t xml:space="preserve">IMPERM COM TINTA BETUMINOSA / COM REG. EM ARGAMASSA CIM AREIA 1:3 </t>
  </si>
  <si>
    <t>16.15.031</t>
  </si>
  <si>
    <t xml:space="preserve">IMPERMEABILIZACAO POR CRISTALIZACAO - MUROS DE ARRIMO </t>
  </si>
  <si>
    <t>16.15.034</t>
  </si>
  <si>
    <t>16.15.040</t>
  </si>
  <si>
    <t xml:space="preserve">DRENAGEM COM PEDRA BRITADA </t>
  </si>
  <si>
    <t>16.15.041</t>
  </si>
  <si>
    <t xml:space="preserve">DRENAGEM COM AREIA GROSSA </t>
  </si>
  <si>
    <t>16.15.049</t>
  </si>
  <si>
    <t xml:space="preserve">MURO EM GABIAO COM TELA GALVANIZADA 8/10CM - FIO DIAM 2,7MM </t>
  </si>
  <si>
    <t>16.15.099</t>
  </si>
  <si>
    <t xml:space="preserve">OUTROS SERVICOS - MUROS DE ARRIMO </t>
  </si>
  <si>
    <t>16.18.010</t>
  </si>
  <si>
    <t xml:space="preserve">FORNEC.E MONT.DO CONJ.DE ESTRUT.PRÉ-FABR.DE MADEIRA DESMONTÁVEL.-
PROJ.REF.1201040-PD.ÍNDIO </t>
  </si>
  <si>
    <t>16.18.015</t>
  </si>
  <si>
    <t xml:space="preserve">LOCAÇÃO MENSAL SANITÁRIO QUÍMICO COM DUAS HIGIENIZAÇÕES NA SEMANA,
INCLUSO COLETA DE EFLUENTES </t>
  </si>
  <si>
    <t>16.18.020</t>
  </si>
  <si>
    <t xml:space="preserve">SERVIÇO DE HIGIENIZAÇÃO EXTRA PARA SANITÁRIO QUÍMICO, INCLUSO COLETA DE
EFLUENTES </t>
  </si>
  <si>
    <t>16.18.021</t>
  </si>
  <si>
    <t xml:space="preserve">ESPÍCULAS EM POLICARBONATO PEÇA 33x11,8 CM ARCO DE 100 GRAUS
IMPEDIMENTO AO POUSO DE AVES FIXAÇÃO COM PARAFUSO </t>
  </si>
  <si>
    <t>16.18.022</t>
  </si>
  <si>
    <t xml:space="preserve">ESPÍCULAS EM POLICARBONATO PEÇA 33x11,8 CM ARCO DE 100 GRAUS
IMPEDIMENTO AO POUSO DE AVES FIXAÇÃO COM SILICONE </t>
  </si>
  <si>
    <t>16.18.070</t>
  </si>
  <si>
    <t xml:space="preserve">SI-01 PLACA DE SINALIZAÇÃO DE AMBIENTE 200X200MM (PORTA) </t>
  </si>
  <si>
    <t>16.18.071</t>
  </si>
  <si>
    <t xml:space="preserve">SI-02 PLACA DE SINALIZAÇÃO DE AMBIENTE 200X200MM (PAREDE INTERNA) </t>
  </si>
  <si>
    <t>16.18.072</t>
  </si>
  <si>
    <t xml:space="preserve">SI-03 PLACA DE SINALIZAÇÃO DE AMBIENTE 200X200MM (PAREDE INTERNA) </t>
  </si>
  <si>
    <t>16.18.073</t>
  </si>
  <si>
    <t xml:space="preserve">SI-04 PLACA DE SINALIZAÇÃO DE AMBIENTE 700X200MM (PORTA) </t>
  </si>
  <si>
    <t>16.18.074</t>
  </si>
  <si>
    <t xml:space="preserve">SI-05 PLACA DE SINALIZAÇÃO DE AMBIENTE 700X200MM (PAREDE INTERNA) </t>
  </si>
  <si>
    <t>16.18.075</t>
  </si>
  <si>
    <t xml:space="preserve">SI-06 PLACA DE SINALIZAÇÃO DE AMBIENTE 700X200MM (PAREDE INTERNA) </t>
  </si>
  <si>
    <t>16.18.076</t>
  </si>
  <si>
    <t xml:space="preserve">SI-07 PLACA DE SINALIZAÇÃO DE AMBIENTE 500X60MM (PAREDE INTERNA) /
BRAILLE </t>
  </si>
  <si>
    <t>16.18.077</t>
  </si>
  <si>
    <t xml:space="preserve">SI-08 PLACA DE SINALIZAÇÃO DE CORRIMÃO 30X30MM (METÁLICA/BRAILLE) </t>
  </si>
  <si>
    <t>16.18.078</t>
  </si>
  <si>
    <t xml:space="preserve">SI-09 PLACA DE SINALIZAÇÃO DE AMBIENTE 500X500MM (PAREDE EXTERNA) </t>
  </si>
  <si>
    <t>16.18.079</t>
  </si>
  <si>
    <t xml:space="preserve">SI-10 PLACA DE SINALIZAÇÃO DE AMBIENTE 500X700MM (PAREDE EXTERNA) </t>
  </si>
  <si>
    <t>16.18.080</t>
  </si>
  <si>
    <t xml:space="preserve">SI-11 SINALIZAÇÃO HORIZONTAL PARA VAGA ACESSIVEL </t>
  </si>
  <si>
    <t>16.18.081</t>
  </si>
  <si>
    <t xml:space="preserve">SI-12 TOTEM DE IDENTIFICAÇÃO </t>
  </si>
  <si>
    <t>16.18.082</t>
  </si>
  <si>
    <t xml:space="preserve">SI-13 SINALIZAÇÃO DE AMBIENTE 540X200MM PAREDE EXTERNA/PORTA </t>
  </si>
  <si>
    <t>16.18.083</t>
  </si>
  <si>
    <t xml:space="preserve">SI-14 SINALIZAÇÃO DE AMBIENTE 300X300MM PAREDE EXTERNA </t>
  </si>
  <si>
    <t>16.18.084</t>
  </si>
  <si>
    <t xml:space="preserve">SI-15 SINALIZAÇÃO DE AMBIENTE 200X200MM PAREDE EXTERNA </t>
  </si>
  <si>
    <t>16.18.085</t>
  </si>
  <si>
    <t xml:space="preserve">SI-16 SINALIZAÇÃO DE AMBIENTE 700X200MM PAREDE EXTERNA </t>
  </si>
  <si>
    <t>16.18.086</t>
  </si>
  <si>
    <t xml:space="preserve">SI-17 SINALIZAÇÃO DE AMBIENTE 200X200MM PAREDE EXTERNA </t>
  </si>
  <si>
    <t>16.18.099</t>
  </si>
  <si>
    <t xml:space="preserve">SERVICOS - CIVIL </t>
  </si>
  <si>
    <t>16.19.099</t>
  </si>
  <si>
    <t xml:space="preserve">SERVIÇOS - HIDRÁULICA </t>
  </si>
  <si>
    <t>16.20.022</t>
  </si>
  <si>
    <t xml:space="preserve">ELEVADOR 2 PARADAS MAQ CONJUGADA PORTA UNILATERAL (ACESSIB) </t>
  </si>
  <si>
    <t>16.20.023</t>
  </si>
  <si>
    <t xml:space="preserve">ELEVADOR 3 PARADAS MAQ CONJUGADA PORTA UNILATERAL (ACESSIB) </t>
  </si>
  <si>
    <t>16.20.024</t>
  </si>
  <si>
    <t xml:space="preserve">ELEVADOR 4 PARADAS MAQUINA CONJUGADA COM PORTAS UNILATERAIS </t>
  </si>
  <si>
    <t>16.20.025</t>
  </si>
  <si>
    <t xml:space="preserve">ELEVADOR 5 PARADAS MAQUINA CONJUGADA COM PORTAS BILATERAIS </t>
  </si>
  <si>
    <t>16.20.026</t>
  </si>
  <si>
    <t xml:space="preserve">ELEVADOR 5 PARADAS MAQUINA CONJUGADA COM PORTAS UNILATERAIS </t>
  </si>
  <si>
    <t>16.20.029</t>
  </si>
  <si>
    <t xml:space="preserve">ELEVADOR 4 PARADAS MAQUINA CONJUGADA COM PORTAS BILATERAIS </t>
  </si>
  <si>
    <t>16.20.033</t>
  </si>
  <si>
    <t xml:space="preserve">ELEVADOR 3 PARADAS MAQUINA CONJUGADA COM PORTAS BILATERAIS </t>
  </si>
  <si>
    <t>16.20.042</t>
  </si>
  <si>
    <t xml:space="preserve">MANUTENCAO INTEGRAL P/ ELEVADOR NOVO 2 PARADAS - MENSAL </t>
  </si>
  <si>
    <t>16.20.043</t>
  </si>
  <si>
    <t xml:space="preserve">MANUTENCAO INTEGRAL P/ ELEVADOR NOVO 3 PARADAS - MENSAL </t>
  </si>
  <si>
    <t>16.20.044</t>
  </si>
  <si>
    <t xml:space="preserve">MANUTENCAO INTEGRAL P/ ELEVADOR NOVO 4 PARADAS - MENSAL </t>
  </si>
  <si>
    <t>16.20.045</t>
  </si>
  <si>
    <t xml:space="preserve">MANUTENCAO INTEGRAL P/ ELEVADOR NOVO 5 PARADAS - MENSAL </t>
  </si>
  <si>
    <t>16.20.099</t>
  </si>
  <si>
    <t xml:space="preserve">SERVICOS - ELETRICA </t>
  </si>
  <si>
    <t>16.20.103</t>
  </si>
  <si>
    <t xml:space="preserve">ELETRODUTO GALV.QUENTE D=100 CABINE PRIMARIA NBR 5598 BSP RIR
(INCL.CONEX.E FIXAÇOES EM POSTE) </t>
  </si>
  <si>
    <t>16.20.113</t>
  </si>
  <si>
    <t xml:space="preserve">ELETRODUTO CORRUGADO ESPIRAL ENTERRADO PEAD D=100 CABINE PRIMÁRIA
NBR 13897 </t>
  </si>
  <si>
    <t>16.30.010</t>
  </si>
  <si>
    <t>16.30.012</t>
  </si>
  <si>
    <t>16.30.013</t>
  </si>
  <si>
    <t xml:space="preserve">CANTEIRO DE OBRAS - LARG 3,30M </t>
  </si>
  <si>
    <t>16.30.016</t>
  </si>
  <si>
    <t>16.30.017</t>
  </si>
  <si>
    <t>16.31.018</t>
  </si>
  <si>
    <t xml:space="preserve">TAXA DE MOBILIZAÇÃO DE EQUIPAMENTO-ESTACA RAIZ </t>
  </si>
  <si>
    <t>16.31.024</t>
  </si>
  <si>
    <t xml:space="preserve">ESTACA REACAO PARA 20T CRAVADA ALEM 5,00M DE PROFUNDIDADE </t>
  </si>
  <si>
    <t>16.31.025</t>
  </si>
  <si>
    <t xml:space="preserve">ESTACA REACAO P/20T CRAVADA ATE 5,00 M DE PROFUNDIDADE </t>
  </si>
  <si>
    <t>16.31.026</t>
  </si>
  <si>
    <t xml:space="preserve">ESTACA REACAO PARA 30T CRAVADA ALEM 5,00M DE PROFUNDIDADE </t>
  </si>
  <si>
    <t>16.31.027</t>
  </si>
  <si>
    <t xml:space="preserve">ESTACA REACAO P/30T CRAVADA ATE 5,00M DE PROFUNDIDADE </t>
  </si>
  <si>
    <t>16.31.030</t>
  </si>
  <si>
    <t xml:space="preserve">REFORÇO DE FUNDAÇOES ESTACA RAIZ DN 160MM PERFURAÇÃO EM SOLO </t>
  </si>
  <si>
    <t>16.31.031</t>
  </si>
  <si>
    <t xml:space="preserve">REFORÇO DE FUNDAÇOES ESTACA RAIZ DN 200MM PERFURAÇÃO EM SOLO </t>
  </si>
  <si>
    <t>16.32.034</t>
  </si>
  <si>
    <t xml:space="preserve">JATEAMENTO ABRASIVO COM ÓXIDO DE ALUMÍNIO </t>
  </si>
  <si>
    <t>16.35.001</t>
  </si>
  <si>
    <t xml:space="preserve">DEFINICAO E DEMARCACAO DA AREA DE REPARO, COM DISCO DE CORTE </t>
  </si>
  <si>
    <t>16.35.002</t>
  </si>
  <si>
    <t xml:space="preserve">ESCARIFICACAO MANUAL (CORTE DE CONCRETO) ATE 3CM DE PROFUNDIDADE </t>
  </si>
  <si>
    <t>16.35.003</t>
  </si>
  <si>
    <t xml:space="preserve">ESCARIFICACAO COM DISCO DE DESBASTE ATE 0,5CM DE PROFUNDIDADE </t>
  </si>
  <si>
    <t>16.35.004</t>
  </si>
  <si>
    <t xml:space="preserve">ESCARIFICACAO MECANICA,CORTE DE CONCRETO ATE 3,0CM PROFUNDIDADE </t>
  </si>
  <si>
    <t>16.35.005</t>
  </si>
  <si>
    <t xml:space="preserve">DEMOLICAO C/MARTELETES PNEUMATICOS ATE 5,0CM DE PROFUNDIDADE </t>
  </si>
  <si>
    <t>16.35.006</t>
  </si>
  <si>
    <t>ESCARIFICACAO MECANICA,CORTE CONCRETO C/REBARBADORES ELETR ATE 5,0C</t>
  </si>
  <si>
    <t xml:space="preserve">M M2 </t>
  </si>
  <si>
    <t>16.35.007</t>
  </si>
  <si>
    <t xml:space="preserve">LIXAMENTO ELETRICO DE ARMADURA C/ESCOVA CIRCULAR </t>
  </si>
  <si>
    <t>16.35.008</t>
  </si>
  <si>
    <t xml:space="preserve">ESCOVAMENTO MANUAL </t>
  </si>
  <si>
    <t>16.35.009</t>
  </si>
  <si>
    <t xml:space="preserve">PISTOLA DE AGULHA </t>
  </si>
  <si>
    <t>16.35.011</t>
  </si>
  <si>
    <t xml:space="preserve">QUEIMA CONTROLADA </t>
  </si>
  <si>
    <t>16.35.012</t>
  </si>
  <si>
    <t xml:space="preserve">APLICACAO DE SOLVENTE EM SUBSTRATO IMPREGNADOS </t>
  </si>
  <si>
    <t>16.35.013</t>
  </si>
  <si>
    <t xml:space="preserve">FREZAMENTO MECANICO COM MAQUINA DE DESBASTE </t>
  </si>
  <si>
    <t>16.35.014</t>
  </si>
  <si>
    <t xml:space="preserve">LIMPEZA DO SUBSTRATO COM APLICACAO DE JATO DE AGUA FRIA </t>
  </si>
  <si>
    <t>16.35.015</t>
  </si>
  <si>
    <t xml:space="preserve">LIMPEZA DO SUBSTRATO COM APLICACAO DE JATO DE AGUA QUENTE </t>
  </si>
  <si>
    <t>16.35.016</t>
  </si>
  <si>
    <t xml:space="preserve">LIMPEZA DO SUBSTRATO, LAVAGEM COM SOLUCOES ACIDAS, PISOS E PAREDES </t>
  </si>
  <si>
    <t>16.35.017</t>
  </si>
  <si>
    <t xml:space="preserve">LIMPEZA DO SUBSTRATO,LAVAGEM COM SOLUCOES ALCALINAS,PISOS E PAREDES </t>
  </si>
  <si>
    <t>16.35.018</t>
  </si>
  <si>
    <t xml:space="preserve">LIMPEZA PARA REMOCAO DE OLEOS E GRAXAS IMPREGNADOS SUPERFICIALMENTE </t>
  </si>
  <si>
    <t>16.35.019</t>
  </si>
  <si>
    <t xml:space="preserve">LIMPEZA DO SUBSTRATO, COM JATO DE AR COMPRIMIDO </t>
  </si>
  <si>
    <t>16.35.020</t>
  </si>
  <si>
    <t xml:space="preserve">LIMPEZA DO SUBSTRATO COM UTILIZACAO DE SOLVENTE VOLATEIS </t>
  </si>
  <si>
    <t>16.35.021</t>
  </si>
  <si>
    <t xml:space="preserve">PREPARACAO DO SUBSTRATOS POR SATURACAO COM AGUA </t>
  </si>
  <si>
    <t>16.35.022</t>
  </si>
  <si>
    <t xml:space="preserve">PREPARACAO DO SUBSTRATO POR APICOAMENTO MANUAL DA SUPERFICIE </t>
  </si>
  <si>
    <t>16.36.001</t>
  </si>
  <si>
    <t xml:space="preserve">REPAROS SUPERF ARGAM MONOCOMP CIMENTO C/POLÍMEROS (1,0&lt;ESP&lt;3.0CM) </t>
  </si>
  <si>
    <t>16.36.002</t>
  </si>
  <si>
    <t>REPAROS SUPERF ARGAM BICOMP CIMENTO C/POLÍMERO ACRILICO (1,0&lt;ESP&lt;3.0C</t>
  </si>
  <si>
    <t xml:space="preserve">) M2 </t>
  </si>
  <si>
    <t>16.36.003</t>
  </si>
  <si>
    <t xml:space="preserve">REPAROS SUPERF ARGAM BICOMP CIMENTO C/POLÍMERO ACRILICO E FIBRA SINT
(1,0&lt;ESP&lt;3,0CM) </t>
  </si>
  <si>
    <t>16.36.005</t>
  </si>
  <si>
    <t xml:space="preserve">REPAROS SUPERF LOCALIZ, ARGAM POLIMERICA BASE EPOXI (0,5&lt;ESP&lt;1,5CM) </t>
  </si>
  <si>
    <t>16.36.006</t>
  </si>
  <si>
    <t xml:space="preserve">REPAROS SUPERF LOCALIZ,ARGAM POLIMERICA BASE POLIESTER (0,5&lt;ESP&lt;1,5CM) </t>
  </si>
  <si>
    <t>16.37.001</t>
  </si>
  <si>
    <t xml:space="preserve">REPAROS SUPERF ARGAM MONOCOMP CIMENTO C/POLÍMEROS (1,0&lt;ESP&lt;5,0CM) </t>
  </si>
  <si>
    <t>16.37.002</t>
  </si>
  <si>
    <t>REPAROS SUPERF ARGAM BICOMP CIMENTO C/POLÍMERO ACRILICO (1,0&lt;ESP&lt;5,0C</t>
  </si>
  <si>
    <t>16.37.003</t>
  </si>
  <si>
    <t xml:space="preserve">REPAROS SUPERF ARGAM BICOMP CIMENTO C/POLÍMERO ACRILICO E FIBRA SINT
(1,0&lt;ESP&lt;5,0CM) </t>
  </si>
  <si>
    <t>16.37.005</t>
  </si>
  <si>
    <t xml:space="preserve">REPAROS SUPERF COM ARGAMASSA MONOCOMP CIMENTO C/POLÍMEROS
PROJETADA (1,0&lt;ESP&lt;7,0CM) </t>
  </si>
  <si>
    <t>16.37.006</t>
  </si>
  <si>
    <t xml:space="preserve">REPAROS SUPERF COM ARGAM BICOMP CIMENTO C/POLÍMERO ACRILICO
PROJETADA (1,0&lt;ESP&lt;7,0CM) </t>
  </si>
  <si>
    <t>16.37.007</t>
  </si>
  <si>
    <t xml:space="preserve">REPAROS SUPERF COM ARGAM BICOMP CIMENTO C/POLÍMERO ACRILICO E FIBRA
SINT PROJETADA (1,0&lt;ESP&lt;7,0CM) </t>
  </si>
  <si>
    <t>16.37.009</t>
  </si>
  <si>
    <t xml:space="preserve">REPAROS SUPERF ESTUCAM CORRETIVO ARGAM MONOCOMP C/POLÍMEROS
ESP&lt;5MM </t>
  </si>
  <si>
    <t>16.37.010</t>
  </si>
  <si>
    <t xml:space="preserve">REPAROS SUPERF ESTUCAM CORRETIVO ARGAM BICOMP CIMENTO C/POLÍMERO
ACRILICO ESP&lt;5MM </t>
  </si>
  <si>
    <t>16.37.011</t>
  </si>
  <si>
    <t xml:space="preserve">REPAROS SUPERF ESTUCAM CORRETIVO ARGAM BICOMP CIMENTO C/POLÍMERO
ACRILICO E FIBRA SINT ESP&lt;5MM </t>
  </si>
  <si>
    <t>16.38.001</t>
  </si>
  <si>
    <t xml:space="preserve">REPAROS DE JUNTAS C/ARGAM MONOCOMP CIMENTO C/POLÍMEROS </t>
  </si>
  <si>
    <t>16.38.002</t>
  </si>
  <si>
    <t xml:space="preserve">REPAROS DE JUNTAS C/ARGAM BICOMP CIMENTO C/POLÍMERO ACRILICO </t>
  </si>
  <si>
    <t>16.38.003</t>
  </si>
  <si>
    <t xml:space="preserve">REPAROS DE JUNTAS C/ARGAM BICOMP CIMENTO C/ POLÍMERO ACRILICO E FIBRA
SINT </t>
  </si>
  <si>
    <t>16.38.005</t>
  </si>
  <si>
    <t xml:space="preserve">REPAROS EM JUNTAS, C/ARGAM BASE EPOXI P/ESP ATE 1,5CM </t>
  </si>
  <si>
    <t>16.38.006</t>
  </si>
  <si>
    <t xml:space="preserve">JUNTAS C/ELASTOMEROS POLISSULFETOS OU BOR SILICONE SEC TRANSV 2X2CM </t>
  </si>
  <si>
    <t xml:space="preserve">D3 </t>
  </si>
  <si>
    <t>16.39.001</t>
  </si>
  <si>
    <t xml:space="preserve">REPAROS PROFUNDOS COM GRAUTE BASE CIMENTO (3,0&lt;ESP&lt;5,0CM) </t>
  </si>
  <si>
    <t>16.39.002</t>
  </si>
  <si>
    <t xml:space="preserve">REPAROS PROFUNDOS, MICROCONCRETO COM POLIMEROS (5,0&lt;ESP&lt;30,0CM) </t>
  </si>
  <si>
    <t>16.39.003</t>
  </si>
  <si>
    <t xml:space="preserve">REPAROS PROF EXEC C/ARGAM SECA DRY PACK ISENTA RETR(3,0&lt;ESP&lt;10,0CM) </t>
  </si>
  <si>
    <t>16.39.004</t>
  </si>
  <si>
    <t xml:space="preserve">FORMAS PARA REPAROS PROFUNDOS (ESP&gt;3,0CM) </t>
  </si>
  <si>
    <t>16.39.005</t>
  </si>
  <si>
    <t xml:space="preserve">APLICACAO DE MEMBRANA DE CURA QUIMICA EM REPAROS ESTRUTURAIS </t>
  </si>
  <si>
    <t>16.40.001</t>
  </si>
  <si>
    <t xml:space="preserve">PROTECAO DE ARMADURAS COM TINTA DE ALTO TEOR DE ZINCO </t>
  </si>
  <si>
    <t>16.40.002</t>
  </si>
  <si>
    <t xml:space="preserve">ARGAMASSA OU CONCRETO DE REPARO COM INIBIDORES DE CORROSAO </t>
  </si>
  <si>
    <t>16.41.001</t>
  </si>
  <si>
    <t xml:space="preserve">EMENDA POR TRASPASSE, PARA RECONSTITUICAO DA SECAO DA ARMADURA </t>
  </si>
  <si>
    <t>16.41.002</t>
  </si>
  <si>
    <t xml:space="preserve">EMENDAS POR SOLDA DE TOPO, P/RECONSTITUICAO DA SECAO DA ARMADURA </t>
  </si>
  <si>
    <t>16.42.001</t>
  </si>
  <si>
    <t xml:space="preserve">REPARO ESTRUTURAL POR INJECAO RESINA BASE EPOXI EM FISSURAS 0,3A9,0MM </t>
  </si>
  <si>
    <t>16.42.002</t>
  </si>
  <si>
    <t xml:space="preserve">REPARO ESTRUTURAL C/APLICACAO DE GRAUTE BASE EPOXI TRINCAS DE 10A40MM </t>
  </si>
  <si>
    <t>16.42.003</t>
  </si>
  <si>
    <t xml:space="preserve">REPARO ESTR VIGAS LAJES PILARES C/APLIC GRAUTE BASE EPOXI VAOS 35A70MM </t>
  </si>
  <si>
    <t>16.42.004</t>
  </si>
  <si>
    <t xml:space="preserve">TRATAMENTO DE MICRO FISSURAS POR SILICATACAO OU FLUORSILICATACAO </t>
  </si>
  <si>
    <t>16.43.001</t>
  </si>
  <si>
    <t xml:space="preserve">FUROS EM CONCRETO COM D=1" E PROFUNDIDADE 5CM </t>
  </si>
  <si>
    <t>16.43.002</t>
  </si>
  <si>
    <t xml:space="preserve">FUROS EM CONCRETO COM D=1" E PROFUNDIDADE 15CM </t>
  </si>
  <si>
    <t>16.43.003</t>
  </si>
  <si>
    <t xml:space="preserve">FUROS EM CONCRETO COM D=1" E PROFUNDIDADE 30CM </t>
  </si>
  <si>
    <t>16.43.004</t>
  </si>
  <si>
    <t xml:space="preserve">FUROS EM CONCRETO COM D=3/4" E PROFUNDIDADE 5CM </t>
  </si>
  <si>
    <t>16.43.005</t>
  </si>
  <si>
    <t xml:space="preserve">FUROS EM CONCRETO COM D=3/4" E PROFUNDIDADE 15CM </t>
  </si>
  <si>
    <t>16.43.006</t>
  </si>
  <si>
    <t xml:space="preserve">FUROS EM CONCRETO COM D=3/4" E PROFUNDIDADE 30CM </t>
  </si>
  <si>
    <t>16.43.007</t>
  </si>
  <si>
    <t xml:space="preserve">FUROS EM CONCRETO COM D=1/2" E PROFUNDIDADE 5CM </t>
  </si>
  <si>
    <t>16.43.008</t>
  </si>
  <si>
    <t xml:space="preserve">FUROS EM CONCRETO COM D=1/2" E PROFUNDIDADE 15CM </t>
  </si>
  <si>
    <t>16.43.009</t>
  </si>
  <si>
    <t xml:space="preserve">FUROS EM CONCRETO COM D=1/2" E PROFUNDIDADE 30CM </t>
  </si>
  <si>
    <t>16.43.010</t>
  </si>
  <si>
    <t xml:space="preserve">FUROS EM CONCRETO COM D=3/8" E PROFUNDIDADE 5CM </t>
  </si>
  <si>
    <t>16.43.011</t>
  </si>
  <si>
    <t xml:space="preserve">FUROS EM CONCRETO COM D=3/8" E PROFUNDIDADE 15CM </t>
  </si>
  <si>
    <t>16.43.012</t>
  </si>
  <si>
    <t xml:space="preserve">FUROS EM CONCRETO COM D=3/8" E PROFUNDIDADE 30CM </t>
  </si>
  <si>
    <t>16.43.013</t>
  </si>
  <si>
    <t xml:space="preserve">FURO EM CONCRETO COM D=3/8" </t>
  </si>
  <si>
    <t>16.43.014</t>
  </si>
  <si>
    <t xml:space="preserve">FURO EM CONCRETO COM D=1/2" </t>
  </si>
  <si>
    <t>16.43.015</t>
  </si>
  <si>
    <t xml:space="preserve">FURO EM CONCRETO COM D=5/8" </t>
  </si>
  <si>
    <t>16.43.016</t>
  </si>
  <si>
    <t xml:space="preserve">FURO EM CONCRETO COM D=3/4" </t>
  </si>
  <si>
    <t>16.43.017</t>
  </si>
  <si>
    <t xml:space="preserve">FURO EM CONCRETO COM D=1" </t>
  </si>
  <si>
    <t>16.43.020</t>
  </si>
  <si>
    <t xml:space="preserve">TAXA DE MOBILIZAÇÃO EQUIP. FUROS EM CONCRETO </t>
  </si>
  <si>
    <t>16.43.099</t>
  </si>
  <si>
    <t xml:space="preserve">SERVIÇOS DE FUROS EM CONCRETO </t>
  </si>
  <si>
    <t>16.44.001</t>
  </si>
  <si>
    <t xml:space="preserve">FORNECIMENTO E COLOCACAO DE CHUMBADORES QUIMICOS D=3/4" </t>
  </si>
  <si>
    <t>16.44.002</t>
  </si>
  <si>
    <t xml:space="preserve">FORNECIMENTO E COLOCACAO DE CHUMBADORES QUIMICOS D=1/2" </t>
  </si>
  <si>
    <t>16.44.003</t>
  </si>
  <si>
    <t xml:space="preserve">FORNECIMENTO E COLOCACAO DE CHUMBADORES QUIMICOS D=3/8" </t>
  </si>
  <si>
    <t>16.44.099</t>
  </si>
  <si>
    <t xml:space="preserve">SERVIÇOS DE FORNECIMENTO E COLOCACAO DE CHUMBADORES QUIMICOS </t>
  </si>
  <si>
    <t>16.45.001</t>
  </si>
  <si>
    <t xml:space="preserve">FORNECIMENTO E COLOCACAO DE CHUMBADORES EXPANSIVEIS D=3/4" </t>
  </si>
  <si>
    <t>16.45.002</t>
  </si>
  <si>
    <t xml:space="preserve">FORNECIMENTO E COLOCACAO DE CHUMBADORES EXPANSIVEIS D=1/2" </t>
  </si>
  <si>
    <t>16.45.003</t>
  </si>
  <si>
    <t xml:space="preserve">FORNECIMENTO E COLOCACAO DE CHUMBADORES EXPANSIVEIS D=3/8" </t>
  </si>
  <si>
    <t>16.45.010</t>
  </si>
  <si>
    <t xml:space="preserve">PINOS WALSIWA PARA FIXACAO DE ARMADURAS </t>
  </si>
  <si>
    <t>16.46.001</t>
  </si>
  <si>
    <t xml:space="preserve">ANCORAGEM DE BARRAS DE ACO, COM RESINA BASE DE POLIESTER </t>
  </si>
  <si>
    <t>16.46.002</t>
  </si>
  <si>
    <t xml:space="preserve">ANCORAGEM DE BARRAS DE ACO COM RESINA BASE EPOXI </t>
  </si>
  <si>
    <t>16.47.001</t>
  </si>
  <si>
    <t xml:space="preserve">PREPARACAO DE PONTE DE ADERENCIA COM ADESIVO ACRILICO </t>
  </si>
  <si>
    <t>16.47.002</t>
  </si>
  <si>
    <t xml:space="preserve">PREPARACAO DE PONTE DE ADERENCIA COM ADESIVO BASE EPOXI </t>
  </si>
  <si>
    <t>16.48.001</t>
  </si>
  <si>
    <t xml:space="preserve">LIXAMENTO MANUAL </t>
  </si>
  <si>
    <t>16.48.002</t>
  </si>
  <si>
    <t xml:space="preserve">LIXAMENTO GROSSO OU FINO COM LIXADEIRA ELETRICA </t>
  </si>
  <si>
    <t>16.48.003</t>
  </si>
  <si>
    <t xml:space="preserve">APLICACAO MANUAL DE ESTUQUE E PREPARO DE PASTA </t>
  </si>
  <si>
    <t>16.48.004</t>
  </si>
  <si>
    <t xml:space="preserve">POLIMENTO DO ESTUQUE, LIXAMENTO MANUAL </t>
  </si>
  <si>
    <t>16.48.005</t>
  </si>
  <si>
    <t xml:space="preserve">APLICACAO PINTURA HIDROFUGANTE UMA DEMAO,SILICONE BASE AGUA </t>
  </si>
  <si>
    <t>16.48.006</t>
  </si>
  <si>
    <t xml:space="preserve">APLICACAO PINTURA HIDROFUGANTE EM DUAS DEMAOS,SILICONE BASE SOLVENTE </t>
  </si>
  <si>
    <t>16.48.007</t>
  </si>
  <si>
    <t xml:space="preserve">APLICAÇAO PINTURA HIDROF. DUAS DEMAOS, SILOXANO OLIGOMERICO BASE
SOLVENTE </t>
  </si>
  <si>
    <t>16.48.008</t>
  </si>
  <si>
    <t xml:space="preserve">APLICAÇAO PINTURA HIDROF. DUAS DEMAOS, SILOXANO POLIMERICO BASE
SOLVENTE </t>
  </si>
  <si>
    <t>16.48.009</t>
  </si>
  <si>
    <t xml:space="preserve">APLICACAO PINTURA IMPERM DUAS DEMAOS VERNIZ EPOXI BICOMPONENTE </t>
  </si>
  <si>
    <t>16.48.010</t>
  </si>
  <si>
    <t xml:space="preserve">APLICACAO PINTURA IMPERM DUAS DEMAOS VERNIZ POLIUR ALIF BICOMPONENTES </t>
  </si>
  <si>
    <t>16.48.011</t>
  </si>
  <si>
    <t xml:space="preserve">APLICACAO PINTURA IMPERM DUAS DEMAOS VERNIZ POLIUR ALIF
MONOCOMPONENTE </t>
  </si>
  <si>
    <t>16.48.012</t>
  </si>
  <si>
    <t xml:space="preserve">APLICACAO PINTURA IMPERM DUAS DEMAOS VERNIZ ACRILICO BASE SOLVENTE </t>
  </si>
  <si>
    <t>16.48.013</t>
  </si>
  <si>
    <t xml:space="preserve">APLICACAO PINTURA IMPERM PRIMER DUAS DEMAOS VERNIZ ACRILICO BASE AGUA </t>
  </si>
  <si>
    <t>16.48.014</t>
  </si>
  <si>
    <t xml:space="preserve">APLICACAO PINTURA IMPERM DUAS DEMAOS,BORRACHA CLORADA BASE
SOLVENTE </t>
  </si>
  <si>
    <t>16.48.015</t>
  </si>
  <si>
    <t xml:space="preserve">APLICACAO PINTURA IMPERM DUAS DEMAOS SITEMA DUPLO EPOXI POLIURETANO </t>
  </si>
  <si>
    <t>16.48.016</t>
  </si>
  <si>
    <t xml:space="preserve">APLICACAO PINTURA IMPERM DUAS DEMAOS SISTEMA DUPLO SILANO SILOXANO </t>
  </si>
  <si>
    <t>16.48.031</t>
  </si>
  <si>
    <t xml:space="preserve">PREPARACAO SUPERF C/ JATEAMENTO ABRAS PAD SA 2X1/2" APLIC FUNDO PRIMER </t>
  </si>
  <si>
    <t>16.48.035</t>
  </si>
  <si>
    <t xml:space="preserve">PINTURA INTUMESCENTE P/ REVESTIMENTO CONTRA FOGO EM ESTR METALICA </t>
  </si>
  <si>
    <t>16.48.040</t>
  </si>
  <si>
    <t xml:space="preserve">ARGAMASSA PROJETADA P/ REVESTIMENTO CONTRA FOGO EM ESTR METALICA </t>
  </si>
  <si>
    <t>16.49.001</t>
  </si>
  <si>
    <t xml:space="preserve">APARELHO DE APOIO DE NEOPRENE FRETADO </t>
  </si>
  <si>
    <t>16.50.001</t>
  </si>
  <si>
    <t xml:space="preserve">DEMOLIÇÃO DE TUBO DE F.G. P/ SUST DE TELA ALAMBR INCL BASE FIXAÇÃO </t>
  </si>
  <si>
    <t>16.50.002</t>
  </si>
  <si>
    <t xml:space="preserve">DEMOLIÇÃO DE TELA DE ARAME GALVANIZADO </t>
  </si>
  <si>
    <t>16.50.010</t>
  </si>
  <si>
    <t xml:space="preserve">DEMOLICAO DE PISO DE CONCRETO SIMPLES CAPEADO </t>
  </si>
  <si>
    <t>16.50.015</t>
  </si>
  <si>
    <t xml:space="preserve">DEMOLICAO DE PISO DE CONCRETO COM RETRO ESCAVADEIRA </t>
  </si>
  <si>
    <t>16.50.099</t>
  </si>
  <si>
    <t>16.80.002</t>
  </si>
  <si>
    <t xml:space="preserve">TELA DE ARAME GALVANIZADO N.10 MALHA 2" </t>
  </si>
  <si>
    <t>16.80.006</t>
  </si>
  <si>
    <t xml:space="preserve">FERRO TRABALHADO (GRADIL) </t>
  </si>
  <si>
    <t>16.80.007</t>
  </si>
  <si>
    <t xml:space="preserve">PINGADEIRA PARA MUROS DE ALVENARIA </t>
  </si>
  <si>
    <t>16.80.008</t>
  </si>
  <si>
    <t xml:space="preserve">QUADRA DE ESPORTES - PISO DE CONCRETO NAO ARMADO </t>
  </si>
  <si>
    <t>16.80.009</t>
  </si>
  <si>
    <t xml:space="preserve">QUADRA DE ESPORTES - PISO DE CONCRETO ARMADO </t>
  </si>
  <si>
    <t>16.80.010</t>
  </si>
  <si>
    <t xml:space="preserve">TELA DE ARAME GALVANIZADO N.12 MALHA 2" </t>
  </si>
  <si>
    <t>16.80.012</t>
  </si>
  <si>
    <t xml:space="preserve">TUBO DE F.G. 2" P/ SUSTENT TELA DE ALAMBRADO EXCL BASE-MONTANTE </t>
  </si>
  <si>
    <t>16.80.013</t>
  </si>
  <si>
    <t xml:space="preserve">PISO DE CONCRETO DESEMPENADO C/ REQUADRO 1.80CM E=6CM </t>
  </si>
  <si>
    <t>16.80.014</t>
  </si>
  <si>
    <t>16.80.015</t>
  </si>
  <si>
    <t>16.80.016</t>
  </si>
  <si>
    <t>16.80.017</t>
  </si>
  <si>
    <t>16.80.018</t>
  </si>
  <si>
    <t>16.80.019</t>
  </si>
  <si>
    <t>16.80.022</t>
  </si>
  <si>
    <t xml:space="preserve">CESTO PARA TABELA DE BASQUETE </t>
  </si>
  <si>
    <t>16.80.023</t>
  </si>
  <si>
    <t>16.80.024</t>
  </si>
  <si>
    <t xml:space="preserve">TABELA DE BASQUETE COM ARO E CESTO </t>
  </si>
  <si>
    <t>16.80.025</t>
  </si>
  <si>
    <t xml:space="preserve">TUBO DE F.G. 1 1/4" P/ SUSTENT.TELA DE ALAMBRADO EXCL BASE-TRAVAMENTO </t>
  </si>
  <si>
    <t>16.80.026</t>
  </si>
  <si>
    <t xml:space="preserve">TRELIÇA METÁLICA GALV. A FOGO P/TABELA DE BASQUETE MOD.QE-37 A QE-40 </t>
  </si>
  <si>
    <t>16.80.031</t>
  </si>
  <si>
    <t xml:space="preserve">CONCRETO ESTRUTURAL Fck 20Mpa PREPARADO NO LOCAL, LANÇADO E
ADENSADO </t>
  </si>
  <si>
    <t>16.80.070</t>
  </si>
  <si>
    <t xml:space="preserve">SUMIDOURO - COROAMENTO, INCLUSIVE ESCAVACAO </t>
  </si>
  <si>
    <t>16.80.071</t>
  </si>
  <si>
    <t xml:space="preserve">SUMIDOURO - ESCAVACAO </t>
  </si>
  <si>
    <t>16.80.072</t>
  </si>
  <si>
    <t xml:space="preserve">SUMIDOURO - BRITA </t>
  </si>
  <si>
    <t>16.80.084</t>
  </si>
  <si>
    <t xml:space="preserve">DUTO COLETOR DE ENTULHO - LOCAÇÃO MENSAL </t>
  </si>
  <si>
    <t>16.80.086</t>
  </si>
  <si>
    <t>16.80.087</t>
  </si>
  <si>
    <t>16.80.088</t>
  </si>
  <si>
    <t>16.80.089</t>
  </si>
  <si>
    <t xml:space="preserve">LIMPEZA DE CAIXA D'AGUA ATE 1000 LITROS </t>
  </si>
  <si>
    <t>16.80.090</t>
  </si>
  <si>
    <t xml:space="preserve">LIMPEZA DE CAIXAS D'AGUA ATE 10.000 LITROS </t>
  </si>
  <si>
    <t>16.80.091</t>
  </si>
  <si>
    <t xml:space="preserve">LIMPEZA DE CAIXAS D'AGUA ACIMA DE 10.000 LITROS </t>
  </si>
  <si>
    <t>16.80.092</t>
  </si>
  <si>
    <t xml:space="preserve">LIMPEZA DE CAIXILHOS METALICOS </t>
  </si>
  <si>
    <t>16.80.093</t>
  </si>
  <si>
    <t xml:space="preserve">LIMPEZA DE CAIXA DE INSPECAO </t>
  </si>
  <si>
    <t>16.80.094</t>
  </si>
  <si>
    <t xml:space="preserve">LIMPEZA DE FOSSA SEPTICA </t>
  </si>
  <si>
    <t>16.80.095</t>
  </si>
  <si>
    <t xml:space="preserve">LIMPEZA DE SUMIDOURO POR VIAGEM DE 7 M3 </t>
  </si>
  <si>
    <t xml:space="preserve">VG </t>
  </si>
  <si>
    <t>16.80.097</t>
  </si>
  <si>
    <t xml:space="preserve">CAÇAMBA DE 4M3 PARA RETIRADA DE ENTULHO </t>
  </si>
  <si>
    <t>16.80.098</t>
  </si>
  <si>
    <t xml:space="preserve">RETIRADA DE ENTULHO </t>
  </si>
  <si>
    <t>16.80.099</t>
  </si>
  <si>
    <t xml:space="preserve">SERVICOS COMPLEMENTARES - CONSERVACAO </t>
  </si>
  <si>
    <t>16.80.100</t>
  </si>
  <si>
    <t>16.80.104</t>
  </si>
  <si>
    <t>16.85.048</t>
  </si>
  <si>
    <t xml:space="preserve">LAJE DE PROTECAO DE 2,00X2,00 M </t>
  </si>
  <si>
    <t>16.85.049</t>
  </si>
  <si>
    <t xml:space="preserve">ABRIGO DE POCO EM ALVENARIA DE 1,00X1,00X0,60 M C/ TAMPA METALICA </t>
  </si>
  <si>
    <t>16.85.060</t>
  </si>
  <si>
    <t xml:space="preserve">CJ MOTOR BOMBA SUBMERSO 1HP EXTR 700 A 2000 L/H A M 120 A 80MCA </t>
  </si>
  <si>
    <t>16.85.061</t>
  </si>
  <si>
    <t xml:space="preserve">CJ MOTOR BOMBA SUBMERSO 1,5HP EXTR 1700 A 2600 L/H A M 140 A 80 MCA </t>
  </si>
  <si>
    <t>16.85.062</t>
  </si>
  <si>
    <t xml:space="preserve">CJ MOTOR BOMBA SUBMERSO 2HP EXTR 2200 A 4000 L/H A M 160 A 100MCA </t>
  </si>
  <si>
    <t>16.85.063</t>
  </si>
  <si>
    <t xml:space="preserve">CJ MOTOR BOMBA SUBMERSO 3HP EXTR 2600 A 4900 L/H A M 160 A 100MCA </t>
  </si>
  <si>
    <t>16.85.064</t>
  </si>
  <si>
    <t xml:space="preserve">CJ MOTOR BOMBA SUBMERSO 5HP EXTR 3000 A 5700 L/H A M 180 A 100MCA </t>
  </si>
  <si>
    <t>16.85.080</t>
  </si>
  <si>
    <t xml:space="preserve">CABO COBRE FLEXÍVEL MULTIPOLAR PP 3x16 mm2 0,6/1KV </t>
  </si>
  <si>
    <t>16.85.081</t>
  </si>
  <si>
    <t xml:space="preserve">CABO COBRE FLEXÍVEL MULTIPOLAR PP 3x10 mm2 0,6/1KV </t>
  </si>
  <si>
    <t>16.85.082</t>
  </si>
  <si>
    <t xml:space="preserve">CABO COBRE FLEXÍVEL MULTIPOLAR PP 3x6 mm2 0,6/1KV </t>
  </si>
  <si>
    <t>16.85.083</t>
  </si>
  <si>
    <t xml:space="preserve">CABO COBRE FLEXÍVEL MULTIPOLAR PP 3x4 mm2 0,6/1KV </t>
  </si>
  <si>
    <t>16.85.084</t>
  </si>
  <si>
    <t xml:space="preserve">CABO COBRE FLEXÍVEL MULTIPOLAR PP 3x2,5 mm2 0,6/1KV </t>
  </si>
  <si>
    <t>16.85.085</t>
  </si>
  <si>
    <t xml:space="preserve">CABO COBRE FLEXÍVEL MULTIPOLAR PP 3x1,5 mm2 0,6/1KV </t>
  </si>
  <si>
    <t>16.85.099</t>
  </si>
  <si>
    <t xml:space="preserve">SERVIÇOS POÇO TUBULAR PROFUNDO - CONSERVACAO </t>
  </si>
  <si>
    <t>PREFEITURA DE IGUAPE</t>
  </si>
  <si>
    <t>PLANILHA ORÇAMENTÁRIA</t>
  </si>
  <si>
    <t>ITEM</t>
  </si>
  <si>
    <t>FONTE</t>
  </si>
  <si>
    <t>CÓDIGO</t>
  </si>
  <si>
    <t>DESCRIÇÃO</t>
  </si>
  <si>
    <t>UNID.</t>
  </si>
  <si>
    <t>QUANT.</t>
  </si>
  <si>
    <t>PR. UNIT.(R$) SEM BDI</t>
  </si>
  <si>
    <t>PR. UNIT.(R$) COM BDI</t>
  </si>
  <si>
    <t>VALOR (R$)</t>
  </si>
  <si>
    <t>SERVIÇOS PRELIMINARES</t>
  </si>
  <si>
    <t>SUBTOTAL</t>
  </si>
  <si>
    <t>1.1</t>
  </si>
  <si>
    <t>FDE</t>
  </si>
  <si>
    <t>ESQUADRIAS</t>
  </si>
  <si>
    <t>PINTURAS E ACABAMENTOS</t>
  </si>
  <si>
    <t>SERVIÇOS COMPLEMENTARES</t>
  </si>
  <si>
    <t>ITENS</t>
  </si>
  <si>
    <t>COMPANHIA DE DESENVOLVIMENTO HABITACIONAL E URBANO</t>
  </si>
  <si>
    <t>DO ESTADO DE SÃO PAULO</t>
  </si>
  <si>
    <t>BOLETIM REFERENCIAL DE CUSTOS - TABELA DE SERVIÇOS</t>
  </si>
  <si>
    <t>COM DESONERAÇÃO</t>
  </si>
  <si>
    <t>Versão 183</t>
  </si>
  <si>
    <t>Data base: AGOSTO/21</t>
  </si>
  <si>
    <t>BDI :</t>
  </si>
  <si>
    <t>L.S.: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</si>
  <si>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</si>
  <si>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</si>
  <si>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</si>
  <si>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</si>
  <si>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</si>
  <si>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</si>
  <si>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</si>
  <si>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</si>
  <si>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</si>
  <si>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</si>
  <si>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</si>
  <si>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</si>
  <si>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</si>
  <si>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</si>
  <si>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</si>
  <si>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</si>
  <si>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</si>
  <si>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</si>
  <si>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</si>
  <si>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</si>
  <si>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</si>
  <si>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</si>
  <si>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</si>
  <si>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</si>
  <si>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</si>
  <si>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</si>
  <si>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</si>
  <si>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</si>
  <si>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</si>
  <si>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</si>
  <si>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</si>
  <si>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</si>
  <si>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</si>
  <si>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</si>
  <si>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</si>
  <si>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</si>
  <si>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</si>
  <si>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</si>
  <si>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</si>
  <si>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</si>
  <si>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</si>
  <si>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</si>
  <si>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</si>
  <si>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</si>
  <si>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</si>
  <si>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</si>
  <si>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</si>
  <si>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</si>
  <si>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</si>
  <si>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</si>
  <si>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</si>
  <si>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</si>
  <si>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</si>
  <si>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</si>
  <si>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</si>
  <si>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</si>
  <si>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</si>
  <si>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</si>
  <si>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</si>
  <si>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</si>
  <si>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</si>
  <si>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</si>
  <si>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01.20.691</t>
  </si>
  <si>
    <t>Levantamento planimétrico cadastral com áreas ocupadas predominantemente por comunidades - área até 20.000 m² (mínimo de 3.500 m²)</t>
  </si>
  <si>
    <t>M2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</si>
  <si>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</si>
  <si>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</si>
  <si>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</si>
  <si>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</si>
  <si>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</si>
  <si>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</si>
  <si>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</si>
  <si>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</si>
  <si>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</si>
  <si>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</si>
  <si>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</si>
  <si>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</si>
  <si>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</si>
  <si>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</si>
  <si>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</si>
  <si>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</si>
  <si>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</si>
  <si>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</si>
  <si>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</si>
  <si>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</si>
  <si>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</si>
  <si>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</si>
  <si>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</si>
  <si>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</si>
  <si>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</si>
  <si>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</si>
  <si>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</si>
  <si>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</si>
  <si>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</si>
  <si>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</si>
  <si>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</si>
  <si>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</si>
  <si>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</si>
  <si>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</si>
  <si>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</si>
  <si>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</si>
  <si>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</si>
  <si>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</si>
  <si>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</si>
  <si>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</si>
  <si>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</si>
  <si>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</si>
  <si>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</si>
  <si>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</si>
  <si>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</si>
  <si>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</si>
  <si>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</si>
  <si>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</si>
  <si>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</si>
  <si>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</si>
  <si>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</si>
  <si>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</si>
  <si>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</si>
  <si>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</si>
  <si>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</si>
  <si>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</si>
  <si>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</si>
  <si>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</si>
  <si>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</si>
  <si>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</si>
  <si>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</si>
  <si>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</si>
  <si>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</si>
  <si>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</si>
  <si>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</si>
  <si>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</si>
  <si>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</si>
  <si>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</si>
  <si>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</si>
  <si>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</si>
  <si>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</si>
  <si>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</si>
  <si>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01.23.040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</si>
  <si>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</si>
  <si>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</si>
  <si>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</si>
  <si>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</si>
  <si>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</si>
  <si>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</si>
  <si>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</si>
  <si>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</si>
  <si>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</si>
  <si>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1/4" em concreto armado</t>
  </si>
  <si>
    <t>01.23.150</t>
  </si>
  <si>
    <t>Furação de 1 1/2" em concreto armado</t>
  </si>
  <si>
    <t>01.23.160</t>
  </si>
  <si>
    <t>Furação de 2 1/4" em concreto armado</t>
  </si>
  <si>
    <t>01.23.190</t>
  </si>
  <si>
    <t>Furação de 2 1/2"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</si>
  <si>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</si>
  <si>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</si>
  <si>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</si>
  <si>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</si>
  <si>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</si>
  <si>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</si>
  <si>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</si>
  <si>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</si>
  <si>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</si>
  <si>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</si>
  <si>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</si>
  <si>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</si>
  <si>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</si>
  <si>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</si>
  <si>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</si>
  <si>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</si>
  <si>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</si>
  <si>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</si>
  <si>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</si>
  <si>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</si>
  <si>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</si>
  <si>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</si>
  <si>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</si>
  <si>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</si>
  <si>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</si>
  <si>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1" em concreto armado</t>
  </si>
  <si>
    <t>01.23.260</t>
  </si>
  <si>
    <t>Furação de 2" em concreto armado</t>
  </si>
  <si>
    <t>01.23.264</t>
  </si>
  <si>
    <t>Furação de 3"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</si>
  <si>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</si>
  <si>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</si>
  <si>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</si>
  <si>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</si>
  <si>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</si>
  <si>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</si>
  <si>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</si>
  <si>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</si>
  <si>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</si>
  <si>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</si>
  <si>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</si>
  <si>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</si>
  <si>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</si>
  <si>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</si>
  <si>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</si>
  <si>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</si>
  <si>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</si>
  <si>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</si>
  <si>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</si>
  <si>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</si>
  <si>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</si>
  <si>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</si>
  <si>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</si>
  <si>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</si>
  <si>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</si>
  <si>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</si>
  <si>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</si>
  <si>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</si>
  <si>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</si>
  <si>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</si>
  <si>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</si>
  <si>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</si>
  <si>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</si>
  <si>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</si>
  <si>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</si>
  <si>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</si>
  <si>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</si>
  <si>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</si>
  <si>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</si>
  <si>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</si>
  <si>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</si>
  <si>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</si>
  <si>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</si>
  <si>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</si>
  <si>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</si>
  <si>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</si>
  <si>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</si>
  <si>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</si>
  <si>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</si>
  <si>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</si>
  <si>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</si>
  <si>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</si>
  <si>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</si>
  <si>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</si>
  <si>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</si>
  <si>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</si>
  <si>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</si>
  <si>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</si>
  <si>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</si>
  <si>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</si>
  <si>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</si>
  <si>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</si>
  <si>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</si>
  <si>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</si>
  <si>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</si>
  <si>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</si>
  <si>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</si>
  <si>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</si>
  <si>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</si>
  <si>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</si>
  <si>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</si>
  <si>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</si>
  <si>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</si>
  <si>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</si>
  <si>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</si>
  <si>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</si>
  <si>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</si>
  <si>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</si>
  <si>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</si>
  <si>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</si>
  <si>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</si>
  <si>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</si>
  <si>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</si>
  <si>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</si>
  <si>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</si>
  <si>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</si>
  <si>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</si>
  <si>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</si>
  <si>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</si>
  <si>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</si>
  <si>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</si>
  <si>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</si>
  <si>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</si>
  <si>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</si>
  <si>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</si>
  <si>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</si>
  <si>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</si>
  <si>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</si>
  <si>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</si>
  <si>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</si>
  <si>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</si>
  <si>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</si>
  <si>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</si>
  <si>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</si>
  <si>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</si>
  <si>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</si>
  <si>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</si>
  <si>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</si>
  <si>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</si>
  <si>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</si>
  <si>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</si>
  <si>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</si>
  <si>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</si>
  <si>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</si>
  <si>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</si>
  <si>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</si>
  <si>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</si>
  <si>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</si>
  <si>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</si>
  <si>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</si>
  <si>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</si>
  <si>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</si>
  <si>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</si>
  <si>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</si>
  <si>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</si>
  <si>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</si>
  <si>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</si>
  <si>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</si>
  <si>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</si>
  <si>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</si>
  <si>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</si>
  <si>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</si>
  <si>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</si>
  <si>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</si>
  <si>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</si>
  <si>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</si>
  <si>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</si>
  <si>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</si>
  <si>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</si>
  <si>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</si>
  <si>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</si>
  <si>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</si>
  <si>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</si>
  <si>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</si>
  <si>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</si>
  <si>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</si>
  <si>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</si>
  <si>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</si>
  <si>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</si>
  <si>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</si>
  <si>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</si>
  <si>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</si>
  <si>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</si>
  <si>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</si>
  <si>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</si>
  <si>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</si>
  <si>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</si>
  <si>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</si>
  <si>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</si>
  <si>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</si>
  <si>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</si>
  <si>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</si>
  <si>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</si>
  <si>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</si>
  <si>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</si>
  <si>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</si>
  <si>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</si>
  <si>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</si>
  <si>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</si>
  <si>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</si>
  <si>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</si>
  <si>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</si>
  <si>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</si>
  <si>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</si>
  <si>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</si>
  <si>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</si>
  <si>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</si>
  <si>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</si>
  <si>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</si>
  <si>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</si>
  <si>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</si>
  <si>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</si>
  <si>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</si>
  <si>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</si>
  <si>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</si>
  <si>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</si>
  <si>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</si>
  <si>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</si>
  <si>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</si>
  <si>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</si>
  <si>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</si>
  <si>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</si>
  <si>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</si>
  <si>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</si>
  <si>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</si>
  <si>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</si>
  <si>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</si>
  <si>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</si>
  <si>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</si>
  <si>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</si>
  <si>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</si>
  <si>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</si>
  <si>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</si>
  <si>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</si>
  <si>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</si>
  <si>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</si>
  <si>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</si>
  <si>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</si>
  <si>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</si>
  <si>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</si>
  <si>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</si>
  <si>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</si>
  <si>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</si>
  <si>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</si>
  <si>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</si>
  <si>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</si>
  <si>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</si>
  <si>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</si>
  <si>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</si>
  <si>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</si>
  <si>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</si>
  <si>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</si>
  <si>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</si>
  <si>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</si>
  <si>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</si>
  <si>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</si>
  <si>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</si>
  <si>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</si>
  <si>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</si>
  <si>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</si>
  <si>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</si>
  <si>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</si>
  <si>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</si>
  <si>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</si>
  <si>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</si>
  <si>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</si>
  <si>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</si>
  <si>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</si>
  <si>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</si>
  <si>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</si>
  <si>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</si>
  <si>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</si>
  <si>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</si>
  <si>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</si>
  <si>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</si>
  <si>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</si>
  <si>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</si>
  <si>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</si>
  <si>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</si>
  <si>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</si>
  <si>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</si>
  <si>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</si>
  <si>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</si>
  <si>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</si>
  <si>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</si>
  <si>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</si>
  <si>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</si>
  <si>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</si>
  <si>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</si>
  <si>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</si>
  <si>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</si>
  <si>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</si>
  <si>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</si>
  <si>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</si>
  <si>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</si>
  <si>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</si>
  <si>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</si>
  <si>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</si>
  <si>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</si>
  <si>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</si>
  <si>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</si>
  <si>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</si>
  <si>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</si>
  <si>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</si>
  <si>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</si>
  <si>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</si>
  <si>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</si>
  <si>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</si>
  <si>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</si>
  <si>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</si>
  <si>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</si>
  <si>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</si>
  <si>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</si>
  <si>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</si>
  <si>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</si>
  <si>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</si>
  <si>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</si>
  <si>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</si>
  <si>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</si>
  <si>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</si>
  <si>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</si>
  <si>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</si>
  <si>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</si>
  <si>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</si>
  <si>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</si>
  <si>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</si>
  <si>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</si>
  <si>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</si>
  <si>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</si>
  <si>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</si>
  <si>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</si>
  <si>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</si>
  <si>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</si>
  <si>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</si>
  <si>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</si>
  <si>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</si>
  <si>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</si>
  <si>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</si>
  <si>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</si>
  <si>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</si>
  <si>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</si>
  <si>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</si>
  <si>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</si>
  <si>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</si>
  <si>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</si>
  <si>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</si>
  <si>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</si>
  <si>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</si>
  <si>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</si>
  <si>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</si>
  <si>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</si>
  <si>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</si>
  <si>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</si>
  <si>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</si>
  <si>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</si>
  <si>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</si>
  <si>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</si>
  <si>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</si>
  <si>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</si>
  <si>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</si>
  <si>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</si>
  <si>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</si>
  <si>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</si>
  <si>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</si>
  <si>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</si>
  <si>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</si>
  <si>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</si>
  <si>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</si>
  <si>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</si>
  <si>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</si>
  <si>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</si>
  <si>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</si>
  <si>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</si>
  <si>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</si>
  <si>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</si>
  <si>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</si>
  <si>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</si>
  <si>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</si>
  <si>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</si>
  <si>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</si>
  <si>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</si>
  <si>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</si>
  <si>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</si>
  <si>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</si>
  <si>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</si>
  <si>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</si>
  <si>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</si>
  <si>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</si>
  <si>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</si>
  <si>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</si>
  <si>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</si>
  <si>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</si>
  <si>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</si>
  <si>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</si>
  <si>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</si>
  <si>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</si>
  <si>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</si>
  <si>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</si>
  <si>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</si>
  <si>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</si>
  <si>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</si>
  <si>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</si>
  <si>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</si>
  <si>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</si>
  <si>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</si>
  <si>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</si>
  <si>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</si>
  <si>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</si>
  <si>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</si>
  <si>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</si>
  <si>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</si>
  <si>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</si>
  <si>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</si>
  <si>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</si>
  <si>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</si>
  <si>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</si>
  <si>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</si>
  <si>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</si>
  <si>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</si>
  <si>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04.02.140</t>
  </si>
  <si>
    <t>Retirada de estrutura metálica</t>
  </si>
  <si>
    <t>KG</t>
  </si>
  <si>
    <t>04.03</t>
  </si>
  <si>
    <t>Retirada de telhamento e proteção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</si>
  <si>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</si>
  <si>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</si>
  <si>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</si>
  <si>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</si>
  <si>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</si>
  <si>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</si>
  <si>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</si>
  <si>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</si>
  <si>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</si>
  <si>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</si>
  <si>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</si>
  <si>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</si>
  <si>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</si>
  <si>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</si>
  <si>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</si>
  <si>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</si>
  <si>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</si>
  <si>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</si>
  <si>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</si>
  <si>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</si>
  <si>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</si>
  <si>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</si>
  <si>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</si>
  <si>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</si>
  <si>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</si>
  <si>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</si>
  <si>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</si>
  <si>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</si>
  <si>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</si>
  <si>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</si>
  <si>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</si>
  <si>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</si>
  <si>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</si>
  <si>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</si>
  <si>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</si>
  <si>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</si>
  <si>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</si>
  <si>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</si>
  <si>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</si>
  <si>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</si>
  <si>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</si>
  <si>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</si>
  <si>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</si>
  <si>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</si>
  <si>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</si>
  <si>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</si>
  <si>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</si>
  <si>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</si>
  <si>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</si>
  <si>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</si>
  <si>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</si>
  <si>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</si>
  <si>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</si>
  <si>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</si>
  <si>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</si>
  <si>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</si>
  <si>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</si>
  <si>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</si>
  <si>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</si>
  <si>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</si>
  <si>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</si>
  <si>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</si>
  <si>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</si>
  <si>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</si>
  <si>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</si>
  <si>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</si>
  <si>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</si>
  <si>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</si>
  <si>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</si>
  <si>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</si>
  <si>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</si>
  <si>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</si>
  <si>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</si>
  <si>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</si>
  <si>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</si>
  <si>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</si>
  <si>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</si>
  <si>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</si>
  <si>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</si>
  <si>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</si>
  <si>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</si>
  <si>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</si>
  <si>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</si>
  <si>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</si>
  <si>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</si>
  <si>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</si>
  <si>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</si>
  <si>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</si>
  <si>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</si>
  <si>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</si>
  <si>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</si>
  <si>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</si>
  <si>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</si>
  <si>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</si>
  <si>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</si>
  <si>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</si>
  <si>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</si>
  <si>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</si>
  <si>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</si>
  <si>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</si>
  <si>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</si>
  <si>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</si>
  <si>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</si>
  <si>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</si>
  <si>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</si>
  <si>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</si>
  <si>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</si>
  <si>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</si>
  <si>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</si>
  <si>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</si>
  <si>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</si>
  <si>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</si>
  <si>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</si>
  <si>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</si>
  <si>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</si>
  <si>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</si>
  <si>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</si>
  <si>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</si>
  <si>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</si>
  <si>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</si>
  <si>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</si>
  <si>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</si>
  <si>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</si>
  <si>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</si>
  <si>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</si>
  <si>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</si>
  <si>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</si>
  <si>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</si>
  <si>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</si>
  <si>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</si>
  <si>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</si>
  <si>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</si>
  <si>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</si>
  <si>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</si>
  <si>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</si>
  <si>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</si>
  <si>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</si>
  <si>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</si>
  <si>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</si>
  <si>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</si>
  <si>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</si>
  <si>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</si>
  <si>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</si>
  <si>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</si>
  <si>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</si>
  <si>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</si>
  <si>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</si>
  <si>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</si>
  <si>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</si>
  <si>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</si>
  <si>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</si>
  <si>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</si>
  <si>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</si>
  <si>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</si>
  <si>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</si>
  <si>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</si>
  <si>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</si>
  <si>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</si>
  <si>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</si>
  <si>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</si>
  <si>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</si>
  <si>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</si>
  <si>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</si>
  <si>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</si>
  <si>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</si>
  <si>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</si>
  <si>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</si>
  <si>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</si>
  <si>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</si>
  <si>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</si>
  <si>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</si>
  <si>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</si>
  <si>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</si>
  <si>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</si>
  <si>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</si>
  <si>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</si>
  <si>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</si>
  <si>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</si>
  <si>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</si>
  <si>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</si>
  <si>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</si>
  <si>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</si>
  <si>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</si>
  <si>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</si>
  <si>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</si>
  <si>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</si>
  <si>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</si>
  <si>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</si>
  <si>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</si>
  <si>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</si>
  <si>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</si>
  <si>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</si>
  <si>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</si>
  <si>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</si>
  <si>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</si>
  <si>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</si>
  <si>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</si>
  <si>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</si>
  <si>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</si>
  <si>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</si>
  <si>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</si>
  <si>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</si>
  <si>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</si>
  <si>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</si>
  <si>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</si>
  <si>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</si>
  <si>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</si>
  <si>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</si>
  <si>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</si>
  <si>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</si>
  <si>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</si>
  <si>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</si>
  <si>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</si>
  <si>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</si>
  <si>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</si>
  <si>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</si>
  <si>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</si>
  <si>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</si>
  <si>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</si>
  <si>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</si>
  <si>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</si>
  <si>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</si>
  <si>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</si>
  <si>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</si>
  <si>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</si>
  <si>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</si>
  <si>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</si>
  <si>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</si>
  <si>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</si>
  <si>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</si>
  <si>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</si>
  <si>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</si>
  <si>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</si>
  <si>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</si>
  <si>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</si>
  <si>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</si>
  <si>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</si>
  <si>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</si>
  <si>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</si>
  <si>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</si>
  <si>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</si>
  <si>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</si>
  <si>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</si>
  <si>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</si>
  <si>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</si>
  <si>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</si>
  <si>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</si>
  <si>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</si>
  <si>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</si>
  <si>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</si>
  <si>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</si>
  <si>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</si>
  <si>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</si>
  <si>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</si>
  <si>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</si>
  <si>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</si>
  <si>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</si>
  <si>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</si>
  <si>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</si>
  <si>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</si>
  <si>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</si>
  <si>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</si>
  <si>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</si>
  <si>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</si>
  <si>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</si>
  <si>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</si>
  <si>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</si>
  <si>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</si>
  <si>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</si>
  <si>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</si>
  <si>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</si>
  <si>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</si>
  <si>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</si>
  <si>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</si>
  <si>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</si>
  <si>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</si>
  <si>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</si>
  <si>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</si>
  <si>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</si>
  <si>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</si>
  <si>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</si>
  <si>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</si>
  <si>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</si>
  <si>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</si>
  <si>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</si>
  <si>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</si>
  <si>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</si>
  <si>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</si>
  <si>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</si>
  <si>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</si>
  <si>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</si>
  <si>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</si>
  <si>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</si>
  <si>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</si>
  <si>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</si>
  <si>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</si>
  <si>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</si>
  <si>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</si>
  <si>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</si>
  <si>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</si>
  <si>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</si>
  <si>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</si>
  <si>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</si>
  <si>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</si>
  <si>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</si>
  <si>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</si>
  <si>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</si>
  <si>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</si>
  <si>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</si>
  <si>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</si>
  <si>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</si>
  <si>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</si>
  <si>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</si>
  <si>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</si>
  <si>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</si>
  <si>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</si>
  <si>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</si>
  <si>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</si>
  <si>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</si>
  <si>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</si>
  <si>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</si>
  <si>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</si>
  <si>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</si>
  <si>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</si>
  <si>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</si>
  <si>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</si>
  <si>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</si>
  <si>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</si>
  <si>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</si>
  <si>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</si>
  <si>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</si>
  <si>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</si>
  <si>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</si>
  <si>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</si>
  <si>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</si>
  <si>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</si>
  <si>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</si>
  <si>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</si>
  <si>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</si>
  <si>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</si>
  <si>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</si>
  <si>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</si>
  <si>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</si>
  <si>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</si>
  <si>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</si>
  <si>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</si>
  <si>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</si>
  <si>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</si>
  <si>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</si>
  <si>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</si>
  <si>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</si>
  <si>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</si>
  <si>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</si>
  <si>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</si>
  <si>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</si>
  <si>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</si>
  <si>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</si>
  <si>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</si>
  <si>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</si>
  <si>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</si>
  <si>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</si>
  <si>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</si>
  <si>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</si>
  <si>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</si>
  <si>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</si>
  <si>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</si>
  <si>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</si>
  <si>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</si>
  <si>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</si>
  <si>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</si>
  <si>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</si>
  <si>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</si>
  <si>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</si>
  <si>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</si>
  <si>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</si>
  <si>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</si>
  <si>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</si>
  <si>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</si>
  <si>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</si>
  <si>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</si>
  <si>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</si>
  <si>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</si>
  <si>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</si>
  <si>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</si>
  <si>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</si>
  <si>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</si>
  <si>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</si>
  <si>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</si>
  <si>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</si>
  <si>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</si>
  <si>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</si>
  <si>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</si>
  <si>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</si>
  <si>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</si>
  <si>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</si>
  <si>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</si>
  <si>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</si>
  <si>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</si>
  <si>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</si>
  <si>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</si>
  <si>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</si>
  <si>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</si>
  <si>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</si>
  <si>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</si>
  <si>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</si>
  <si>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</si>
  <si>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</si>
  <si>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</si>
  <si>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</si>
  <si>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</si>
  <si>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</si>
  <si>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</si>
  <si>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</si>
  <si>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</si>
  <si>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</si>
  <si>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</si>
  <si>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</si>
  <si>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</si>
  <si>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</si>
  <si>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</si>
  <si>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</si>
  <si>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</si>
  <si>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</si>
  <si>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</si>
  <si>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Escavação manual em solo de 1ª e 2ª categoria em campo aberto</t>
  </si>
  <si>
    <t>Escavação manual em solo brejoso em campo aberto</t>
  </si>
  <si>
    <t>06.02</t>
  </si>
  <si>
    <t>Escavação manual em valas e buracos de solo, exceto rocha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</si>
  <si>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</si>
  <si>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</si>
  <si>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</si>
  <si>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</si>
  <si>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</si>
  <si>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</si>
  <si>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</si>
  <si>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</si>
  <si>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</si>
  <si>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</si>
  <si>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</si>
  <si>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</si>
  <si>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</si>
  <si>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</si>
  <si>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</si>
  <si>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</si>
  <si>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</si>
  <si>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</si>
  <si>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</si>
  <si>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</si>
  <si>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</si>
  <si>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</si>
  <si>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</si>
  <si>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</si>
  <si>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</si>
  <si>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</si>
  <si>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</si>
  <si>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</si>
  <si>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</si>
  <si>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</si>
  <si>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</si>
  <si>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</si>
  <si>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</si>
  <si>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</si>
  <si>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</si>
  <si>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</si>
  <si>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</si>
  <si>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</si>
  <si>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</si>
  <si>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</si>
  <si>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</si>
  <si>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</si>
  <si>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</si>
  <si>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</si>
  <si>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</si>
  <si>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</si>
  <si>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</si>
  <si>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</si>
  <si>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</si>
  <si>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</si>
  <si>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</si>
  <si>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</si>
  <si>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</si>
  <si>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</si>
  <si>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</si>
  <si>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</si>
  <si>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</si>
  <si>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</si>
  <si>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</si>
  <si>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</si>
  <si>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</si>
  <si>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</si>
  <si>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</si>
  <si>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</si>
  <si>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</si>
  <si>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</si>
  <si>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</si>
  <si>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</si>
  <si>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</si>
  <si>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</si>
  <si>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</si>
  <si>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</si>
  <si>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</si>
  <si>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</si>
  <si>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</si>
  <si>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</si>
  <si>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</si>
  <si>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</si>
  <si>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</si>
  <si>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</si>
  <si>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</si>
  <si>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</si>
  <si>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</si>
  <si>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</si>
  <si>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</si>
  <si>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</si>
  <si>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</si>
  <si>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</si>
  <si>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</si>
  <si>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</si>
  <si>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</si>
  <si>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Cimbramento em perfil metálico para obras de arte</t>
  </si>
  <si>
    <t>Cimbramento tubular metálico</t>
  </si>
  <si>
    <t>M3MES</t>
  </si>
  <si>
    <t>Montagem e desmontagem de cimbramento tubular metálico</t>
  </si>
  <si>
    <t>08.03</t>
  </si>
  <si>
    <t>Descimbramento</t>
  </si>
  <si>
    <t>Descimbramento em madeira</t>
  </si>
  <si>
    <t>08.05</t>
  </si>
  <si>
    <t>Manta, filtro e dreno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</si>
  <si>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</si>
  <si>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</si>
  <si>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</si>
  <si>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</si>
  <si>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</si>
  <si>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</si>
  <si>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</si>
  <si>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</si>
  <si>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</si>
  <si>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</si>
  <si>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</si>
  <si>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</si>
  <si>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</si>
  <si>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</si>
  <si>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</si>
  <si>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</si>
  <si>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</si>
  <si>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</si>
  <si>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</si>
  <si>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</si>
  <si>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</si>
  <si>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</si>
  <si>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</si>
  <si>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</si>
  <si>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</si>
  <si>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</si>
  <si>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</si>
  <si>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</si>
  <si>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</si>
  <si>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</si>
  <si>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</si>
  <si>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</si>
  <si>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</si>
  <si>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</si>
  <si>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</si>
  <si>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</si>
  <si>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</si>
  <si>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</si>
  <si>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</si>
  <si>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</si>
  <si>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</si>
  <si>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</si>
  <si>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</si>
  <si>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</si>
  <si>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</si>
  <si>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</si>
  <si>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</si>
  <si>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</si>
  <si>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</si>
  <si>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</si>
  <si>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</si>
  <si>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</si>
  <si>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</si>
  <si>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</si>
  <si>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</si>
  <si>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</si>
  <si>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</si>
  <si>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Forma plana em compensado para estrutura convencional</t>
  </si>
  <si>
    <t>09.02.040</t>
  </si>
  <si>
    <t>Forma plana em compensado para estrutura aparente</t>
  </si>
  <si>
    <t>Forma curva em compensado para estrutura aparente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</si>
  <si>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</si>
  <si>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</si>
  <si>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</si>
  <si>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</si>
  <si>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</si>
  <si>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</si>
  <si>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</si>
  <si>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</si>
  <si>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</si>
  <si>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</si>
  <si>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</si>
  <si>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</si>
  <si>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</si>
  <si>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Forma em tubo de papelão com diâmetro de 25 cm</t>
  </si>
  <si>
    <t>09.04.030</t>
  </si>
  <si>
    <t>Forma em tubo de papelão com diâmetro de 30 cm</t>
  </si>
  <si>
    <t>Forma em tubo de papelão com diâmetro de 35 cm</t>
  </si>
  <si>
    <t>Forma em tubo de papelão com diâmetro de 40 cm</t>
  </si>
  <si>
    <t>09.04.060</t>
  </si>
  <si>
    <t>Forma em tubo de papelão com diâmetro de 45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</si>
  <si>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</si>
  <si>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</si>
  <si>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</si>
  <si>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</si>
  <si>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</si>
  <si>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</si>
  <si>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</si>
  <si>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</si>
  <si>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Armadura em barra de aço CA-25 fyk = 250 MPa</t>
  </si>
  <si>
    <t>10.01.040</t>
  </si>
  <si>
    <t>Armadura em barra de aço CA-50 (A ou B) fyk = 500 MPa</t>
  </si>
  <si>
    <t>Armadura em barra de aço CA-60 (A ou B) fyk 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</si>
  <si>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</si>
  <si>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</si>
  <si>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</si>
  <si>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</si>
  <si>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</si>
  <si>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</si>
  <si>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</si>
  <si>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</si>
  <si>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</si>
  <si>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</si>
  <si>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</si>
  <si>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</si>
  <si>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</si>
  <si>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</si>
  <si>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</si>
  <si>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</si>
  <si>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</si>
  <si>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</si>
  <si>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</si>
  <si>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</si>
  <si>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</si>
  <si>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</si>
  <si>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</si>
  <si>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</si>
  <si>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</si>
  <si>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</si>
  <si>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</si>
  <si>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</si>
  <si>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</si>
  <si>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</si>
  <si>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11.01.630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</si>
  <si>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</si>
  <si>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</si>
  <si>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</si>
  <si>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</si>
  <si>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</si>
  <si>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</si>
  <si>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</si>
  <si>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</si>
  <si>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</si>
  <si>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</si>
  <si>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</si>
  <si>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 MPa</t>
  </si>
  <si>
    <t>11.03.140</t>
  </si>
  <si>
    <t>Concreto preparado no local, fck = 30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</si>
  <si>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</si>
  <si>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</si>
  <si>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</si>
  <si>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</si>
  <si>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</si>
  <si>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</si>
  <si>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</si>
  <si>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</si>
  <si>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</si>
  <si>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</si>
  <si>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</si>
  <si>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</si>
  <si>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</si>
  <si>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</si>
  <si>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</si>
  <si>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</si>
  <si>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</si>
  <si>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</si>
  <si>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</si>
  <si>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</si>
  <si>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</si>
  <si>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</si>
  <si>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</si>
  <si>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</si>
  <si>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</si>
  <si>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</si>
  <si>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</si>
  <si>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</si>
  <si>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</si>
  <si>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</si>
  <si>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</si>
  <si>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</si>
  <si>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</si>
  <si>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</si>
  <si>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</si>
  <si>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</si>
  <si>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</si>
  <si>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</si>
  <si>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</si>
  <si>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</si>
  <si>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</si>
  <si>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</si>
  <si>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</si>
  <si>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</si>
  <si>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</si>
  <si>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</si>
  <si>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</si>
  <si>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</si>
  <si>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</si>
  <si>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</si>
  <si>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</si>
  <si>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</si>
  <si>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</si>
  <si>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</si>
  <si>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</si>
  <si>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</si>
  <si>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</si>
  <si>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</si>
  <si>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</si>
  <si>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</si>
  <si>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</si>
  <si>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</si>
  <si>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</si>
  <si>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</si>
  <si>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</si>
  <si>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</si>
  <si>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</si>
  <si>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</si>
  <si>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</si>
  <si>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</si>
  <si>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</si>
  <si>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</si>
  <si>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</si>
  <si>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</si>
  <si>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</si>
  <si>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</si>
  <si>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</si>
  <si>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</si>
  <si>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</si>
  <si>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</si>
  <si>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</si>
  <si>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</si>
  <si>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</si>
  <si>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</si>
  <si>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</si>
  <si>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</si>
  <si>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12.04.010</t>
  </si>
  <si>
    <t>Taxa de mobilização e desmobilização de equipamentos para execução de estaca pré-moldada</t>
  </si>
  <si>
    <t>Estaca pré-moldada de concreto até 20 t</t>
  </si>
  <si>
    <t>12.04.030</t>
  </si>
  <si>
    <t>Estaca pré-moldada de concreto até 30 t</t>
  </si>
  <si>
    <t>Estaca pré-moldada de concreto até 40 t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</si>
  <si>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</si>
  <si>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</si>
  <si>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</si>
  <si>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</si>
  <si>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</si>
  <si>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</si>
  <si>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</si>
  <si>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</si>
  <si>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</si>
  <si>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</si>
  <si>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</si>
  <si>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</si>
  <si>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</si>
  <si>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</si>
  <si>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</si>
  <si>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</si>
  <si>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</si>
  <si>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</si>
  <si>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</si>
  <si>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</si>
  <si>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</si>
  <si>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</si>
  <si>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</si>
  <si>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</si>
  <si>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</si>
  <si>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</si>
  <si>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</si>
  <si>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</si>
  <si>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</si>
  <si>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</si>
  <si>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</si>
  <si>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</si>
  <si>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</si>
  <si>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</si>
  <si>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</si>
  <si>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</si>
  <si>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</si>
  <si>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</si>
  <si>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</si>
  <si>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</si>
  <si>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</si>
  <si>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</si>
  <si>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</si>
  <si>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</si>
  <si>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</si>
  <si>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</si>
  <si>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</si>
  <si>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</si>
  <si>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</si>
  <si>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</si>
  <si>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</si>
  <si>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</si>
  <si>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</si>
  <si>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</si>
  <si>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</si>
  <si>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</si>
  <si>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</si>
  <si>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</si>
  <si>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</si>
  <si>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</si>
  <si>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</si>
  <si>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</si>
  <si>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</si>
  <si>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</si>
  <si>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</si>
  <si>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</si>
  <si>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</si>
  <si>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</si>
  <si>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</si>
  <si>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</si>
  <si>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</si>
  <si>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</si>
  <si>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</si>
  <si>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</si>
  <si>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</si>
  <si>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</si>
  <si>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</si>
  <si>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</si>
  <si>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</si>
  <si>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</si>
  <si>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</si>
  <si>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</si>
  <si>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</si>
  <si>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</si>
  <si>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</si>
  <si>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</si>
  <si>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</si>
  <si>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</si>
  <si>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</si>
  <si>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</si>
  <si>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</si>
  <si>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</si>
  <si>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</si>
  <si>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</si>
  <si>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</si>
  <si>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</si>
  <si>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</si>
  <si>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</si>
  <si>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</si>
  <si>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</si>
  <si>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</si>
  <si>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</si>
  <si>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</si>
  <si>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</si>
  <si>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</si>
  <si>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</si>
  <si>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</si>
  <si>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</si>
  <si>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</si>
  <si>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</si>
  <si>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</si>
  <si>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</si>
  <si>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</si>
  <si>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</si>
  <si>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</si>
  <si>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</si>
  <si>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</si>
  <si>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</si>
  <si>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</si>
  <si>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</si>
  <si>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</si>
  <si>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</si>
  <si>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</si>
  <si>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</si>
  <si>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</si>
  <si>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</si>
  <si>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</si>
  <si>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</si>
  <si>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</si>
  <si>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</si>
  <si>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</si>
  <si>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</si>
  <si>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</si>
  <si>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</si>
  <si>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</si>
  <si>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</si>
  <si>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</si>
  <si>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</si>
  <si>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</si>
  <si>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</si>
  <si>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</si>
  <si>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</si>
  <si>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</si>
  <si>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</si>
  <si>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</si>
  <si>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</si>
  <si>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</si>
  <si>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</si>
  <si>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</si>
  <si>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</si>
  <si>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</si>
  <si>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</si>
  <si>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</si>
  <si>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</si>
  <si>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</si>
  <si>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</si>
  <si>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</si>
  <si>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</si>
  <si>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</si>
  <si>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</si>
  <si>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</si>
  <si>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</si>
  <si>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</si>
  <si>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</si>
  <si>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</si>
  <si>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</si>
  <si>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</si>
  <si>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</si>
  <si>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</si>
  <si>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</si>
  <si>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</si>
  <si>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</si>
  <si>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</si>
  <si>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</si>
  <si>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</si>
  <si>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</si>
  <si>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</si>
  <si>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</si>
  <si>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</si>
  <si>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</si>
  <si>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</si>
  <si>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</si>
  <si>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</si>
  <si>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</si>
  <si>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</si>
  <si>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</si>
  <si>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</si>
  <si>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</si>
  <si>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</si>
  <si>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</si>
  <si>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</si>
  <si>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</si>
  <si>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</si>
  <si>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</si>
  <si>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</si>
  <si>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</si>
  <si>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</si>
  <si>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</si>
  <si>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</si>
  <si>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</si>
  <si>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</si>
  <si>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</si>
  <si>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</si>
  <si>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</si>
  <si>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</si>
  <si>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</si>
  <si>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</si>
  <si>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</si>
  <si>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</si>
  <si>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</si>
  <si>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</si>
  <si>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</si>
  <si>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</si>
  <si>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</si>
  <si>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</si>
  <si>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</si>
  <si>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</si>
  <si>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</si>
  <si>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</si>
  <si>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</si>
  <si>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</si>
  <si>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</si>
  <si>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</si>
  <si>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</si>
  <si>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</si>
  <si>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</si>
  <si>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</si>
  <si>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</si>
  <si>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</si>
  <si>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</si>
  <si>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</si>
  <si>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</si>
  <si>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</si>
  <si>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</si>
  <si>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</si>
  <si>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</si>
  <si>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</si>
  <si>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</si>
  <si>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</si>
  <si>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</si>
  <si>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</si>
  <si>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</si>
  <si>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</si>
  <si>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</si>
  <si>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</si>
  <si>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</si>
  <si>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</si>
  <si>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</si>
  <si>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</si>
  <si>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</si>
  <si>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</si>
  <si>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</si>
  <si>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</si>
  <si>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</si>
  <si>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</si>
  <si>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</si>
  <si>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</si>
  <si>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</si>
  <si>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</si>
  <si>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</si>
  <si>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</si>
  <si>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</si>
  <si>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</si>
  <si>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</si>
  <si>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</si>
  <si>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</si>
  <si>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</si>
  <si>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</si>
  <si>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</si>
  <si>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</si>
  <si>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</si>
  <si>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</si>
  <si>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</si>
  <si>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</si>
  <si>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</si>
  <si>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</si>
  <si>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</si>
  <si>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</si>
  <si>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</si>
  <si>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</si>
  <si>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</si>
  <si>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</si>
  <si>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</si>
  <si>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</si>
  <si>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</si>
  <si>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</si>
  <si>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</si>
  <si>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</si>
  <si>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</si>
  <si>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</si>
  <si>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</si>
  <si>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</si>
  <si>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</si>
  <si>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</si>
  <si>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</si>
  <si>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</si>
  <si>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</si>
  <si>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</si>
  <si>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</si>
  <si>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</si>
  <si>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</si>
  <si>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</si>
  <si>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</si>
  <si>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</si>
  <si>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</si>
  <si>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</si>
  <si>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</si>
  <si>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</si>
  <si>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</si>
  <si>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</si>
  <si>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</si>
  <si>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</si>
  <si>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</si>
  <si>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</si>
  <si>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</si>
  <si>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</si>
  <si>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</si>
  <si>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</si>
  <si>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</si>
  <si>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</si>
  <si>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</si>
  <si>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</si>
  <si>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</si>
  <si>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</si>
  <si>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</si>
  <si>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</si>
  <si>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</si>
  <si>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</si>
  <si>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</si>
  <si>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</si>
  <si>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</si>
  <si>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</si>
  <si>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</si>
  <si>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</si>
  <si>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</si>
  <si>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</si>
  <si>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</si>
  <si>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</si>
  <si>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</si>
  <si>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</si>
  <si>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</si>
  <si>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</si>
  <si>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</si>
  <si>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</si>
  <si>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</si>
  <si>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</si>
  <si>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</si>
  <si>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</si>
  <si>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</si>
  <si>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</si>
  <si>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</si>
  <si>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</si>
  <si>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</si>
  <si>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</si>
  <si>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</si>
  <si>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</si>
  <si>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</si>
  <si>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</si>
  <si>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</si>
  <si>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</si>
  <si>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</si>
  <si>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</si>
  <si>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</si>
  <si>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</si>
  <si>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</si>
  <si>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</si>
  <si>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</si>
  <si>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</si>
  <si>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</si>
  <si>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</si>
  <si>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</si>
  <si>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</si>
  <si>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</si>
  <si>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</si>
  <si>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</si>
  <si>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</si>
  <si>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</si>
  <si>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</si>
  <si>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</si>
  <si>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Telha de barro tipo italiana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</si>
  <si>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</si>
  <si>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</si>
  <si>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</si>
  <si>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</si>
  <si>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</si>
  <si>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</si>
  <si>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</si>
  <si>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</si>
  <si>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</si>
  <si>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</si>
  <si>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</si>
  <si>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</si>
  <si>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</si>
  <si>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</si>
  <si>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</si>
  <si>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</si>
  <si>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</si>
  <si>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</si>
  <si>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</si>
  <si>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</si>
  <si>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</si>
  <si>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</si>
  <si>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Cumeeira normal em cimento reforçado com fio sintético CRFS - perfil ondulado</t>
  </si>
  <si>
    <t>Cumeeira universal em cimento reforçado com fio sintético CRFS - perfil ondulado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</si>
  <si>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</si>
  <si>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</si>
  <si>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</si>
  <si>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</si>
  <si>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</si>
  <si>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</si>
  <si>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</si>
  <si>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</si>
  <si>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</si>
  <si>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</si>
  <si>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</si>
  <si>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</si>
  <si>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</si>
  <si>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</si>
  <si>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</si>
  <si>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</si>
  <si>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</si>
  <si>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</si>
  <si>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</si>
  <si>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</si>
  <si>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</si>
  <si>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</si>
  <si>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</si>
  <si>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</si>
  <si>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</si>
  <si>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</si>
  <si>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</si>
  <si>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</si>
  <si>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</si>
  <si>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</si>
  <si>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</si>
  <si>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</si>
  <si>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</si>
  <si>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</si>
  <si>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</si>
  <si>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</si>
  <si>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</si>
  <si>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</si>
  <si>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</si>
  <si>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</si>
  <si>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</si>
  <si>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</si>
  <si>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</si>
  <si>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</si>
  <si>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</si>
  <si>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</si>
  <si>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</si>
  <si>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</si>
  <si>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</si>
  <si>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</si>
  <si>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</si>
  <si>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</si>
  <si>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</si>
  <si>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</si>
  <si>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</si>
  <si>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</si>
  <si>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</si>
  <si>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</si>
  <si>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</si>
  <si>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</si>
  <si>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</si>
  <si>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</si>
  <si>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</si>
  <si>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</si>
  <si>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</si>
  <si>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</si>
  <si>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</si>
  <si>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</si>
  <si>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</si>
  <si>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</si>
  <si>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</si>
  <si>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</si>
  <si>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</si>
  <si>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</si>
  <si>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</si>
  <si>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</si>
  <si>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</si>
  <si>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</si>
  <si>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</si>
  <si>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</si>
  <si>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</si>
  <si>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</si>
  <si>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</si>
  <si>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</si>
  <si>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</si>
  <si>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</si>
  <si>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</si>
  <si>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</si>
  <si>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</si>
  <si>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</si>
  <si>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</si>
  <si>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</si>
  <si>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</si>
  <si>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</si>
  <si>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</si>
  <si>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</si>
  <si>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</si>
  <si>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</si>
  <si>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</si>
  <si>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</si>
  <si>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</si>
  <si>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</si>
  <si>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</si>
  <si>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</si>
  <si>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</si>
  <si>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</si>
  <si>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</si>
  <si>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</si>
  <si>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</si>
  <si>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</si>
  <si>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</si>
  <si>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</si>
  <si>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</si>
  <si>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Argamassa de cimento e areia traço 1:3, com adesivo acrílico</t>
  </si>
  <si>
    <t>17.02</t>
  </si>
  <si>
    <t>Revestimento em argamassa</t>
  </si>
  <si>
    <t>17.02.020</t>
  </si>
  <si>
    <t>Chapisco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</si>
  <si>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</si>
  <si>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</si>
  <si>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</si>
  <si>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</si>
  <si>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</si>
  <si>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</si>
  <si>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</si>
  <si>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</si>
  <si>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</si>
  <si>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</si>
  <si>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</si>
  <si>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</si>
  <si>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</si>
  <si>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</si>
  <si>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</si>
  <si>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</si>
  <si>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</si>
  <si>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</si>
  <si>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</si>
  <si>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</si>
  <si>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</si>
  <si>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</si>
  <si>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</si>
  <si>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</si>
  <si>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</si>
  <si>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</si>
  <si>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</si>
  <si>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</si>
  <si>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</si>
  <si>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</si>
  <si>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</si>
  <si>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</si>
  <si>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</si>
  <si>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</si>
  <si>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</si>
  <si>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</si>
  <si>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</si>
  <si>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</si>
  <si>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</si>
  <si>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</si>
  <si>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</si>
  <si>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</si>
  <si>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</si>
  <si>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</si>
  <si>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</si>
  <si>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</si>
  <si>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</si>
  <si>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</si>
  <si>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</si>
  <si>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</si>
  <si>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</si>
  <si>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</si>
  <si>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</si>
  <si>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</si>
  <si>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</si>
  <si>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</si>
  <si>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</si>
  <si>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</si>
  <si>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</si>
  <si>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</si>
  <si>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</si>
  <si>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</si>
  <si>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</si>
  <si>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</si>
  <si>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</si>
  <si>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</si>
  <si>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</si>
  <si>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</si>
  <si>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</si>
  <si>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</si>
  <si>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</si>
  <si>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</si>
  <si>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</si>
  <si>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</si>
  <si>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</si>
  <si>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</si>
  <si>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</si>
  <si>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</si>
  <si>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</si>
  <si>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</si>
  <si>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</si>
  <si>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</si>
  <si>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</si>
  <si>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</si>
  <si>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</si>
  <si>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</si>
  <si>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</si>
  <si>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</si>
  <si>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</si>
  <si>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</si>
  <si>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</si>
  <si>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</si>
  <si>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</si>
  <si>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</si>
  <si>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</si>
  <si>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</si>
  <si>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</si>
  <si>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</si>
  <si>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</si>
  <si>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</si>
  <si>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</si>
  <si>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</si>
  <si>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</si>
  <si>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</si>
  <si>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</si>
  <si>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</si>
  <si>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</si>
  <si>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</si>
  <si>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</si>
  <si>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</si>
  <si>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</si>
  <si>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</si>
  <si>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</si>
  <si>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</si>
  <si>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</si>
  <si>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</si>
  <si>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</si>
  <si>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</si>
  <si>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</si>
  <si>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</si>
  <si>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</si>
  <si>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</si>
  <si>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</si>
  <si>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</si>
  <si>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</si>
  <si>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</si>
  <si>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</si>
  <si>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</si>
  <si>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</si>
  <si>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</si>
  <si>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</si>
  <si>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</si>
  <si>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</si>
  <si>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</si>
  <si>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</si>
  <si>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</si>
  <si>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</si>
  <si>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</si>
  <si>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</si>
  <si>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</si>
  <si>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</si>
  <si>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</si>
  <si>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</si>
  <si>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</si>
  <si>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</si>
  <si>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</si>
  <si>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</si>
  <si>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</si>
  <si>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</si>
  <si>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</si>
  <si>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</si>
  <si>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</si>
  <si>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</si>
  <si>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</si>
  <si>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</si>
  <si>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</si>
  <si>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</si>
  <si>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</si>
  <si>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</si>
  <si>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</si>
  <si>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</si>
  <si>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</si>
  <si>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</si>
  <si>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</si>
  <si>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</si>
  <si>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</si>
  <si>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</si>
  <si>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</si>
  <si>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</si>
  <si>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</si>
  <si>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</si>
  <si>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</si>
  <si>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</si>
  <si>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</si>
  <si>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</si>
  <si>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</si>
  <si>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</si>
  <si>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</si>
  <si>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</si>
  <si>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</si>
  <si>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</si>
  <si>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</si>
  <si>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</si>
  <si>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</si>
  <si>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</si>
  <si>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</si>
  <si>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</si>
  <si>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</si>
  <si>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</si>
  <si>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</si>
  <si>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</si>
  <si>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</si>
  <si>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</si>
  <si>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</si>
  <si>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</si>
  <si>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</si>
  <si>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</si>
  <si>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</si>
  <si>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</si>
  <si>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</si>
  <si>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</si>
  <si>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</si>
  <si>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</si>
  <si>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</si>
  <si>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</si>
  <si>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</si>
  <si>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</si>
  <si>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</si>
  <si>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</si>
  <si>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</si>
  <si>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</si>
  <si>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</si>
  <si>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</si>
  <si>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</si>
  <si>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</si>
  <si>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</si>
  <si>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</si>
  <si>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</si>
  <si>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</si>
  <si>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</si>
  <si>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</t>
  </si>
  <si>
    <t>Revestimento em pastilha e mosaico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</si>
  <si>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</si>
  <si>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</si>
  <si>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</si>
  <si>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</si>
  <si>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18.12.140</t>
  </si>
  <si>
    <t>Revestimento em pastilha de porcelana natural ou esmaltada de 2,5 x 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</si>
  <si>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</si>
  <si>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</si>
  <si>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</si>
  <si>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</si>
  <si>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</si>
  <si>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</si>
  <si>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</si>
  <si>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</si>
  <si>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</si>
  <si>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</si>
  <si>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</si>
  <si>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</si>
  <si>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</si>
  <si>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</si>
  <si>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</si>
  <si>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</si>
  <si>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</si>
  <si>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</si>
  <si>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</si>
  <si>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</si>
  <si>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</si>
  <si>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</si>
  <si>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</si>
  <si>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</si>
  <si>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19.01.412</t>
  </si>
  <si>
    <t>Revestimento em granito, espessura de 2 cm, acabamento jateado</t>
  </si>
  <si>
    <t>19.01.422</t>
  </si>
  <si>
    <t>Rodapé em granito, espessura de 2 cm e altura de 7 cm, acabamento jateado</t>
  </si>
  <si>
    <t>19.01.432</t>
  </si>
  <si>
    <t>Degrau e espelho em granito, espessura de 2 cm, acabamento jateado</t>
  </si>
  <si>
    <t>19.01.442</t>
  </si>
  <si>
    <t>Peitoril e/ou soleira em granito, espessura de 2 cm e largura de 20 a 30cm, acabamento jateado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</si>
  <si>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</si>
  <si>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</si>
  <si>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</si>
  <si>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</si>
  <si>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</si>
  <si>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</si>
  <si>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</si>
  <si>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</si>
  <si>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</si>
  <si>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</si>
  <si>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</si>
  <si>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</si>
  <si>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</si>
  <si>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</si>
  <si>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</si>
  <si>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</si>
  <si>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</si>
  <si>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</si>
  <si>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</si>
  <si>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</si>
  <si>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</si>
  <si>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</si>
  <si>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</si>
  <si>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</si>
  <si>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</si>
  <si>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</si>
  <si>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</si>
  <si>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</si>
  <si>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</si>
  <si>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</si>
  <si>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</si>
  <si>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</si>
  <si>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</si>
  <si>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</si>
  <si>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</si>
  <si>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</si>
  <si>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</si>
  <si>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</si>
  <si>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</si>
  <si>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</si>
  <si>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</si>
  <si>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</si>
  <si>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</si>
  <si>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</si>
  <si>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</si>
  <si>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</si>
  <si>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</si>
  <si>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</si>
  <si>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</si>
  <si>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</si>
  <si>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</si>
  <si>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</si>
  <si>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</si>
  <si>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</si>
  <si>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</si>
  <si>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</si>
  <si>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</si>
  <si>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</si>
  <si>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</si>
  <si>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</si>
  <si>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</si>
  <si>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</si>
  <si>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</si>
  <si>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</si>
  <si>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</si>
  <si>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</si>
  <si>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</si>
  <si>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</si>
  <si>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</si>
  <si>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</si>
  <si>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</si>
  <si>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</si>
  <si>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</si>
  <si>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</si>
  <si>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</si>
  <si>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</si>
  <si>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</si>
  <si>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</si>
  <si>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</si>
  <si>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</si>
  <si>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</si>
  <si>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</si>
  <si>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</si>
  <si>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</si>
  <si>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</si>
  <si>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</si>
  <si>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</si>
  <si>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</si>
  <si>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</si>
  <si>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</si>
  <si>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</si>
  <si>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</si>
  <si>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</si>
  <si>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</si>
  <si>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</si>
  <si>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</si>
  <si>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</si>
  <si>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</si>
  <si>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</si>
  <si>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</si>
  <si>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</si>
  <si>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</si>
  <si>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</si>
  <si>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</si>
  <si>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</si>
  <si>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</si>
  <si>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</si>
  <si>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</si>
  <si>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</si>
  <si>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</si>
  <si>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</si>
  <si>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</si>
  <si>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</si>
  <si>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</si>
  <si>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</si>
  <si>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</si>
  <si>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</si>
  <si>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</si>
  <si>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</si>
  <si>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</si>
  <si>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</si>
  <si>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</si>
  <si>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</si>
  <si>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</si>
  <si>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</si>
  <si>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</si>
  <si>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</si>
  <si>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</si>
  <si>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</si>
  <si>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</si>
  <si>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</si>
  <si>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</si>
  <si>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</si>
  <si>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</si>
  <si>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</si>
  <si>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</si>
  <si>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</si>
  <si>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</si>
  <si>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</si>
  <si>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</si>
  <si>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</si>
  <si>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</si>
  <si>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</si>
  <si>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</si>
  <si>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</si>
  <si>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</si>
  <si>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</si>
  <si>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</si>
  <si>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</si>
  <si>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</si>
  <si>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</si>
  <si>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</si>
  <si>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</si>
  <si>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</si>
  <si>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</si>
  <si>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</si>
  <si>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</si>
  <si>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</si>
  <si>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</si>
  <si>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</si>
  <si>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</si>
  <si>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</si>
  <si>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</si>
  <si>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</si>
  <si>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</si>
  <si>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</si>
  <si>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</si>
  <si>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</si>
  <si>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</si>
  <si>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</si>
  <si>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</si>
  <si>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</si>
  <si>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</si>
  <si>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</si>
  <si>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</si>
  <si>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</si>
  <si>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</si>
  <si>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</si>
  <si>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</si>
  <si>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</si>
  <si>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</si>
  <si>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</si>
  <si>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</si>
  <si>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 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</si>
  <si>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</si>
  <si>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</si>
  <si>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</si>
  <si>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</si>
  <si>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</si>
  <si>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</si>
  <si>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</si>
  <si>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</si>
  <si>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</si>
  <si>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 mm, fixo</t>
  </si>
  <si>
    <t>22.02.100</t>
  </si>
  <si>
    <t>Forro em painéis de gesso acartonado, acabamento liso com película em PVC - 625mm x 1250mm, espessura de 9,5mm, removível</t>
  </si>
  <si>
    <t>22.02.190</t>
  </si>
  <si>
    <t>Forro de gesso removível com película rígida de PVC de 625mm x 625mm</t>
  </si>
  <si>
    <t>22.03</t>
  </si>
  <si>
    <t>Forro sintetico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</si>
  <si>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</si>
  <si>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</si>
  <si>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</si>
  <si>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</si>
  <si>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</si>
  <si>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Forro modular removível em PVC de 618mm x 1243mm</t>
  </si>
  <si>
    <t>22.03.050</t>
  </si>
  <si>
    <t>Forro em fibra mineral revestido em látex</t>
  </si>
  <si>
    <t>22.03.070</t>
  </si>
  <si>
    <t>Forro em lâmina de PVC</t>
  </si>
  <si>
    <t>22.03.122</t>
  </si>
  <si>
    <t>Forro em fibra mineral com placas acústicas removíveis de 625mm x 1250mm</t>
  </si>
  <si>
    <t>22.03.140</t>
  </si>
  <si>
    <t>Forro em fibra mineral com placas acústicas removíveis de 625mm x 625mm</t>
  </si>
  <si>
    <t>22.04</t>
  </si>
  <si>
    <t>Forro metalico</t>
  </si>
  <si>
    <t>22.04.020</t>
  </si>
  <si>
    <t>Forro metálico removível, em painéis de 625mm x 625mm, tipo colmeia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</si>
  <si>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</si>
  <si>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</si>
  <si>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</si>
  <si>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</si>
  <si>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</si>
  <si>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</si>
  <si>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</si>
  <si>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</si>
  <si>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</si>
  <si>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</si>
  <si>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</si>
  <si>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</si>
  <si>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</si>
  <si>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</si>
  <si>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</si>
  <si>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</si>
  <si>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</si>
  <si>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</si>
  <si>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</si>
  <si>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</si>
  <si>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</si>
  <si>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</si>
  <si>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</si>
  <si>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</si>
  <si>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</si>
  <si>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</si>
  <si>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</si>
  <si>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</si>
  <si>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</si>
  <si>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</si>
  <si>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</si>
  <si>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</si>
  <si>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</si>
  <si>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</si>
  <si>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</si>
  <si>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</si>
  <si>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</si>
  <si>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</si>
  <si>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</si>
  <si>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</si>
  <si>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</si>
  <si>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</si>
  <si>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</si>
  <si>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</si>
  <si>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</si>
  <si>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</si>
  <si>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</si>
  <si>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</si>
  <si>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</si>
  <si>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</si>
  <si>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</si>
  <si>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</si>
  <si>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</si>
  <si>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</si>
  <si>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</si>
  <si>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</si>
  <si>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</si>
  <si>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</si>
  <si>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</si>
  <si>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</si>
  <si>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</si>
  <si>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</si>
  <si>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</si>
  <si>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</si>
  <si>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</si>
  <si>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</si>
  <si>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</si>
  <si>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</si>
  <si>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</si>
  <si>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</si>
  <si>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</si>
  <si>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</si>
  <si>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</si>
  <si>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</si>
  <si>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</si>
  <si>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</si>
  <si>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</si>
  <si>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</si>
  <si>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</si>
  <si>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</si>
  <si>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</si>
  <si>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</si>
  <si>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</si>
  <si>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</si>
  <si>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</si>
  <si>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</si>
  <si>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</si>
  <si>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</si>
  <si>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</si>
  <si>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</si>
  <si>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</si>
  <si>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</si>
  <si>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</si>
  <si>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</si>
  <si>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</si>
  <si>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</si>
  <si>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</si>
  <si>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</si>
  <si>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</si>
  <si>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</si>
  <si>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</si>
  <si>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</si>
  <si>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</si>
  <si>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</si>
  <si>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</si>
  <si>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</si>
  <si>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</si>
  <si>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</si>
  <si>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</si>
  <si>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</si>
  <si>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</si>
  <si>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</si>
  <si>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</si>
  <si>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</si>
  <si>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</si>
  <si>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</si>
  <si>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</si>
  <si>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</si>
  <si>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</si>
  <si>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</si>
  <si>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</si>
  <si>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</si>
  <si>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</si>
  <si>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</si>
  <si>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</si>
  <si>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</si>
  <si>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</si>
  <si>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</si>
  <si>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</si>
  <si>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</si>
  <si>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</si>
  <si>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</si>
  <si>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</si>
  <si>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</si>
  <si>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</si>
  <si>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</si>
  <si>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</si>
  <si>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</si>
  <si>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</si>
  <si>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</si>
  <si>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</si>
  <si>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</si>
  <si>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</si>
  <si>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</si>
  <si>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</si>
  <si>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</si>
  <si>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</si>
  <si>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</si>
  <si>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</si>
  <si>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</si>
  <si>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</si>
  <si>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</si>
  <si>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</si>
  <si>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</si>
  <si>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</si>
  <si>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</si>
  <si>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</si>
  <si>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</si>
  <si>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</si>
  <si>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</si>
  <si>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</si>
  <si>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</si>
  <si>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</si>
  <si>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</si>
  <si>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</si>
  <si>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</si>
  <si>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</si>
  <si>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</si>
  <si>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</si>
  <si>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</si>
  <si>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</si>
  <si>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</si>
  <si>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</si>
  <si>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</si>
  <si>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</si>
  <si>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</si>
  <si>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</si>
  <si>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</si>
  <si>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</si>
  <si>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</si>
  <si>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</si>
  <si>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</si>
  <si>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</si>
  <si>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</si>
  <si>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</si>
  <si>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</si>
  <si>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</si>
  <si>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</si>
  <si>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</si>
  <si>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</si>
  <si>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</si>
  <si>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</si>
  <si>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</si>
  <si>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</si>
  <si>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</si>
  <si>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</si>
  <si>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</si>
  <si>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</si>
  <si>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</si>
  <si>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</si>
  <si>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</si>
  <si>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</si>
  <si>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</si>
  <si>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</si>
  <si>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</si>
  <si>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</si>
  <si>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</si>
  <si>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</si>
  <si>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</si>
  <si>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</si>
  <si>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</si>
  <si>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</si>
  <si>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</si>
  <si>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</si>
  <si>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</si>
  <si>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</si>
  <si>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</si>
  <si>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</si>
  <si>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</si>
  <si>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</si>
  <si>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</si>
  <si>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</si>
  <si>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</si>
  <si>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</si>
  <si>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</si>
  <si>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</si>
  <si>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</si>
  <si>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</si>
  <si>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</si>
  <si>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</si>
  <si>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</si>
  <si>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</si>
  <si>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</si>
  <si>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</si>
  <si>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</si>
  <si>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</si>
  <si>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</si>
  <si>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</si>
  <si>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</si>
  <si>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</si>
  <si>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</si>
  <si>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</si>
  <si>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</si>
  <si>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</si>
  <si>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</si>
  <si>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</si>
  <si>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</si>
  <si>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</si>
  <si>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</si>
  <si>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</si>
  <si>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</si>
  <si>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</si>
  <si>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</si>
  <si>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</si>
  <si>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</si>
  <si>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</si>
  <si>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</si>
  <si>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</si>
  <si>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</si>
  <si>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</si>
  <si>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</si>
  <si>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</si>
  <si>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</si>
  <si>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</si>
  <si>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</si>
  <si>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</si>
  <si>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</si>
  <si>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</si>
  <si>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</si>
  <si>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</si>
  <si>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</si>
  <si>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</si>
  <si>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</si>
  <si>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</si>
  <si>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</si>
  <si>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</si>
  <si>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</si>
  <si>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</si>
  <si>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</si>
  <si>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</si>
  <si>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</si>
  <si>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</si>
  <si>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</si>
  <si>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</si>
  <si>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</si>
  <si>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</si>
  <si>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</si>
  <si>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</si>
  <si>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</si>
  <si>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</si>
  <si>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</si>
  <si>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</si>
  <si>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</si>
  <si>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</si>
  <si>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</si>
  <si>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</si>
  <si>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</si>
  <si>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</si>
  <si>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</si>
  <si>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</si>
  <si>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</si>
  <si>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</si>
  <si>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</si>
  <si>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</si>
  <si>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</si>
  <si>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</si>
  <si>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</si>
  <si>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</si>
  <si>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</si>
  <si>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</si>
  <si>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</si>
  <si>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</si>
  <si>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</si>
  <si>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</si>
  <si>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</si>
  <si>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</si>
  <si>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</si>
  <si>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</si>
  <si>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</si>
  <si>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</si>
  <si>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</si>
  <si>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</si>
  <si>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</si>
  <si>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</si>
  <si>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</si>
  <si>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</si>
  <si>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</si>
  <si>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</si>
  <si>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</si>
  <si>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</si>
  <si>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</si>
  <si>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</si>
  <si>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</si>
  <si>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</si>
  <si>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</si>
  <si>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</si>
  <si>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</si>
  <si>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</si>
  <si>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</si>
  <si>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</si>
  <si>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</si>
  <si>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</si>
  <si>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</si>
  <si>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</si>
  <si>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</si>
  <si>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</si>
  <si>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</si>
  <si>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</si>
  <si>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</si>
  <si>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</si>
  <si>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</si>
  <si>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</si>
  <si>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</si>
  <si>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</si>
  <si>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</si>
  <si>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</si>
  <si>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</si>
  <si>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</si>
  <si>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</si>
  <si>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</si>
  <si>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</si>
  <si>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</si>
  <si>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</si>
  <si>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</si>
  <si>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</si>
  <si>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</si>
  <si>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</si>
  <si>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</si>
  <si>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</si>
  <si>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</si>
  <si>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</si>
  <si>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</si>
  <si>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</si>
  <si>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</si>
  <si>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</si>
  <si>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</si>
  <si>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</si>
  <si>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</si>
  <si>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</si>
  <si>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</si>
  <si>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</si>
  <si>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</si>
  <si>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</si>
  <si>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</si>
  <si>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</si>
  <si>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</si>
  <si>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</si>
  <si>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</si>
  <si>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</si>
  <si>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</si>
  <si>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</si>
  <si>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</si>
  <si>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</si>
  <si>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</si>
  <si>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</si>
  <si>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</si>
  <si>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</si>
  <si>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</si>
  <si>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</si>
  <si>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</si>
  <si>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</si>
  <si>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</si>
  <si>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</si>
  <si>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</si>
  <si>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</si>
  <si>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</si>
  <si>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</si>
  <si>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</si>
  <si>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</si>
  <si>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</si>
  <si>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</si>
  <si>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</si>
  <si>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</si>
  <si>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</si>
  <si>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</si>
  <si>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</si>
  <si>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</si>
  <si>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</si>
  <si>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</si>
  <si>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</si>
  <si>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</si>
  <si>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</si>
  <si>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</si>
  <si>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</si>
  <si>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</si>
  <si>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</si>
  <si>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</si>
  <si>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</si>
  <si>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</si>
  <si>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</si>
  <si>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</si>
  <si>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</si>
  <si>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</si>
  <si>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</si>
  <si>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</si>
  <si>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</si>
  <si>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</si>
  <si>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</si>
  <si>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</si>
  <si>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</si>
  <si>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</si>
  <si>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</si>
  <si>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</si>
  <si>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</si>
  <si>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</si>
  <si>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</si>
  <si>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</si>
  <si>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</si>
  <si>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</si>
  <si>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</si>
  <si>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</si>
  <si>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</si>
  <si>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</si>
  <si>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</si>
  <si>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</si>
  <si>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</si>
  <si>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</si>
  <si>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</si>
  <si>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</si>
  <si>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</si>
  <si>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</si>
  <si>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</si>
  <si>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</si>
  <si>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</si>
  <si>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</si>
  <si>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</si>
  <si>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</si>
  <si>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</si>
  <si>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</si>
  <si>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</si>
  <si>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</si>
  <si>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</si>
  <si>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</si>
  <si>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</si>
  <si>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</si>
  <si>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</si>
  <si>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</si>
  <si>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</si>
  <si>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</si>
  <si>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</si>
  <si>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</si>
  <si>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</si>
  <si>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</si>
  <si>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</si>
  <si>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</si>
  <si>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</si>
  <si>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</si>
  <si>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</si>
  <si>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</si>
  <si>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</si>
  <si>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</si>
  <si>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</si>
  <si>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</si>
  <si>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</si>
  <si>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</si>
  <si>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</si>
  <si>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</si>
  <si>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</si>
  <si>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</si>
  <si>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</si>
  <si>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</si>
  <si>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</si>
  <si>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</si>
  <si>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</si>
  <si>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</si>
  <si>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</si>
  <si>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</si>
  <si>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</si>
  <si>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</si>
  <si>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</si>
  <si>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</si>
  <si>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</si>
  <si>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</si>
  <si>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</si>
  <si>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</si>
  <si>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</si>
  <si>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</si>
  <si>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</si>
  <si>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</si>
  <si>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</si>
  <si>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</si>
  <si>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</si>
  <si>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</si>
  <si>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</si>
  <si>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</si>
  <si>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</si>
  <si>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</si>
  <si>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</si>
  <si>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</si>
  <si>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</si>
  <si>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</si>
  <si>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</si>
  <si>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</si>
  <si>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</si>
  <si>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</si>
  <si>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</si>
  <si>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</si>
  <si>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</si>
  <si>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</si>
  <si>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</si>
  <si>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</si>
  <si>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</si>
  <si>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</si>
  <si>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</si>
  <si>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</si>
  <si>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</si>
  <si>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</si>
  <si>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</si>
  <si>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</si>
  <si>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</si>
  <si>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</si>
  <si>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</si>
  <si>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</si>
  <si>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</si>
  <si>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</si>
  <si>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</si>
  <si>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</si>
  <si>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Vidros float monolíticos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</si>
  <si>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</si>
  <si>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</si>
  <si>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</si>
  <si>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</si>
  <si>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</si>
  <si>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</si>
  <si>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</si>
  <si>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</si>
  <si>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</si>
  <si>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</si>
  <si>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</si>
  <si>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</si>
  <si>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</si>
  <si>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</si>
  <si>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</si>
  <si>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</si>
  <si>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</si>
  <si>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</si>
  <si>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</si>
  <si>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</si>
  <si>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</si>
  <si>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</si>
  <si>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</si>
  <si>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</si>
  <si>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</si>
  <si>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</si>
  <si>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</si>
  <si>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</si>
  <si>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</si>
  <si>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</si>
  <si>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</si>
  <si>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</si>
  <si>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</si>
  <si>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</si>
  <si>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</si>
  <si>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</si>
  <si>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</si>
  <si>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</si>
  <si>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</si>
  <si>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</si>
  <si>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</si>
  <si>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</si>
  <si>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</si>
  <si>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</si>
  <si>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</si>
  <si>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</si>
  <si>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</si>
  <si>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</si>
  <si>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</si>
  <si>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</si>
  <si>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</si>
  <si>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</si>
  <si>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</si>
  <si>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</si>
  <si>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</si>
  <si>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</si>
  <si>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</si>
  <si>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</si>
  <si>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</si>
  <si>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</si>
  <si>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</si>
  <si>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</si>
  <si>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</si>
  <si>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</si>
  <si>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</si>
  <si>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</si>
  <si>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</si>
  <si>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</si>
  <si>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</si>
  <si>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</si>
  <si>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</si>
  <si>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</si>
  <si>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</si>
  <si>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</si>
  <si>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</si>
  <si>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</si>
  <si>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</si>
  <si>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</si>
  <si>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</si>
  <si>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</si>
  <si>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</si>
  <si>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</si>
  <si>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</si>
  <si>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</si>
  <si>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</si>
  <si>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</si>
  <si>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</si>
  <si>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</si>
  <si>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</si>
  <si>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</si>
  <si>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</si>
  <si>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</si>
  <si>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</si>
  <si>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</si>
  <si>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</si>
  <si>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</si>
  <si>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</si>
  <si>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</si>
  <si>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</si>
  <si>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</si>
  <si>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</si>
  <si>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</si>
  <si>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</si>
  <si>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</si>
  <si>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</si>
  <si>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</si>
  <si>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</si>
  <si>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</si>
  <si>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</si>
  <si>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</si>
  <si>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</si>
  <si>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</si>
  <si>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</si>
  <si>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</si>
  <si>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</si>
  <si>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</si>
  <si>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</si>
  <si>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</si>
  <si>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</si>
  <si>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</si>
  <si>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</si>
  <si>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</si>
  <si>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</si>
  <si>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</si>
  <si>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</si>
  <si>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</si>
  <si>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</si>
  <si>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</si>
  <si>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</si>
  <si>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</si>
  <si>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</si>
  <si>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</si>
  <si>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</si>
  <si>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</si>
  <si>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</si>
  <si>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</si>
  <si>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</si>
  <si>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</si>
  <si>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</si>
  <si>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</si>
  <si>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</si>
  <si>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</si>
  <si>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</si>
  <si>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</si>
  <si>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</si>
  <si>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</si>
  <si>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</si>
  <si>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</si>
  <si>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</si>
  <si>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</si>
  <si>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</si>
  <si>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</si>
  <si>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</si>
  <si>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</si>
  <si>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</si>
  <si>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</si>
  <si>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</si>
  <si>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</si>
  <si>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</si>
  <si>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</si>
  <si>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</si>
  <si>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</si>
  <si>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</si>
  <si>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</si>
  <si>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</si>
  <si>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</si>
  <si>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</si>
  <si>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</si>
  <si>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</si>
  <si>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</si>
  <si>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</si>
  <si>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</si>
  <si>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</si>
  <si>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</si>
  <si>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</si>
  <si>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</si>
  <si>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</si>
  <si>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</si>
  <si>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</si>
  <si>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</si>
  <si>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</si>
  <si>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</si>
  <si>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</si>
  <si>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</si>
  <si>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</si>
  <si>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</si>
  <si>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</si>
  <si>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</si>
  <si>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</si>
  <si>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</si>
  <si>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</si>
  <si>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</si>
  <si>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</si>
  <si>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</si>
  <si>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</si>
  <si>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</si>
  <si>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</si>
  <si>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</si>
  <si>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</si>
  <si>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</si>
  <si>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</si>
  <si>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</si>
  <si>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</si>
  <si>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</si>
  <si>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</si>
  <si>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</si>
  <si>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</si>
  <si>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</si>
  <si>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</si>
  <si>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</si>
  <si>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</si>
  <si>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</si>
  <si>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</si>
  <si>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</si>
  <si>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</si>
  <si>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</si>
  <si>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</si>
  <si>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</si>
  <si>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</si>
  <si>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</si>
  <si>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</si>
  <si>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</si>
  <si>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</si>
  <si>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</si>
  <si>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</si>
  <si>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</si>
  <si>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</si>
  <si>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</si>
  <si>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</si>
  <si>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</si>
  <si>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</si>
  <si>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</si>
  <si>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</si>
  <si>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</si>
  <si>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</si>
  <si>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</si>
  <si>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</si>
  <si>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</si>
  <si>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</si>
  <si>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</si>
  <si>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</si>
  <si>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</si>
  <si>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</si>
  <si>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</si>
  <si>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</si>
  <si>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</si>
  <si>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</si>
  <si>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</si>
  <si>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</si>
  <si>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</si>
  <si>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</si>
  <si>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</si>
  <si>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</si>
  <si>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</si>
  <si>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</si>
  <si>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</si>
  <si>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30.04.030</t>
  </si>
  <si>
    <t>Piso em ladrilho hidráulico podotátil várias cores (25x25x2,5cm),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</si>
  <si>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</si>
  <si>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</si>
  <si>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</si>
  <si>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</si>
  <si>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</si>
  <si>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</si>
  <si>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</si>
  <si>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</si>
  <si>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</si>
  <si>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</si>
  <si>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</si>
  <si>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</si>
  <si>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</si>
  <si>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</si>
  <si>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</si>
  <si>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</si>
  <si>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</si>
  <si>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</si>
  <si>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</si>
  <si>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</si>
  <si>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</si>
  <si>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</si>
  <si>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</si>
  <si>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</si>
  <si>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</si>
  <si>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</si>
  <si>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MMMMM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</si>
  <si>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</si>
  <si>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</si>
  <si>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</si>
  <si>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</si>
  <si>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</si>
  <si>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</si>
  <si>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</si>
  <si>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</si>
  <si>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</si>
  <si>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</si>
  <si>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</si>
  <si>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</si>
  <si>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</si>
  <si>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</si>
  <si>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</si>
  <si>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</si>
  <si>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</si>
  <si>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</si>
  <si>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</si>
  <si>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</si>
  <si>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</si>
  <si>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</si>
  <si>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</si>
  <si>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</si>
  <si>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</si>
  <si>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</si>
  <si>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</si>
  <si>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</si>
  <si>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</si>
  <si>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</si>
  <si>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</si>
  <si>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</si>
  <si>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</si>
  <si>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</si>
  <si>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</si>
  <si>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</si>
  <si>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</si>
  <si>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</si>
  <si>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</si>
  <si>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</si>
  <si>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</si>
  <si>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</si>
  <si>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</si>
  <si>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</si>
  <si>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</si>
  <si>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</si>
  <si>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</si>
  <si>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</si>
  <si>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</si>
  <si>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</si>
  <si>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</si>
  <si>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</si>
  <si>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</si>
  <si>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</si>
  <si>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</si>
  <si>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</si>
  <si>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</si>
  <si>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</si>
  <si>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</si>
  <si>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</si>
  <si>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</si>
  <si>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</si>
  <si>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</si>
  <si>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</si>
  <si>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</si>
  <si>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</si>
  <si>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</si>
  <si>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</si>
  <si>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</si>
  <si>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</si>
  <si>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</si>
  <si>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</si>
  <si>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</si>
  <si>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</si>
  <si>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</si>
  <si>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</si>
  <si>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</si>
  <si>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</si>
  <si>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</si>
  <si>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</si>
  <si>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</si>
  <si>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</si>
  <si>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</si>
  <si>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</si>
  <si>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</si>
  <si>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</si>
  <si>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</si>
  <si>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</si>
  <si>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</si>
  <si>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</si>
  <si>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</si>
  <si>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</si>
  <si>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</si>
  <si>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</si>
  <si>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</si>
  <si>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</si>
  <si>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</si>
  <si>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</si>
  <si>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</si>
  <si>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</si>
  <si>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</si>
  <si>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</si>
  <si>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</si>
  <si>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</si>
  <si>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</si>
  <si>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</si>
  <si>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</si>
  <si>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</si>
  <si>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</si>
  <si>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</si>
  <si>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</si>
  <si>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</si>
  <si>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</si>
  <si>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</si>
  <si>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</si>
  <si>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</si>
  <si>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</si>
  <si>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</si>
  <si>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</si>
  <si>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</si>
  <si>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</si>
  <si>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</si>
  <si>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</si>
  <si>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</si>
  <si>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</si>
  <si>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</si>
  <si>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</si>
  <si>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</si>
  <si>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</si>
  <si>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</si>
  <si>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</si>
  <si>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</si>
  <si>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</si>
  <si>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</si>
  <si>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</si>
  <si>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</si>
  <si>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</si>
  <si>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</si>
  <si>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</si>
  <si>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</si>
  <si>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</si>
  <si>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</si>
  <si>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</si>
  <si>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</si>
  <si>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</si>
  <si>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</si>
  <si>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</si>
  <si>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</si>
  <si>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</si>
  <si>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</si>
  <si>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</si>
  <si>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</si>
  <si>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</si>
  <si>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</si>
  <si>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</si>
  <si>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</si>
  <si>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</si>
  <si>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</si>
  <si>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</si>
  <si>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</si>
  <si>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</si>
  <si>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</si>
  <si>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</si>
  <si>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</si>
  <si>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</si>
  <si>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</si>
  <si>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</si>
  <si>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</si>
  <si>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</si>
  <si>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</si>
  <si>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</si>
  <si>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</si>
  <si>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</si>
  <si>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</si>
  <si>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</si>
  <si>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</si>
  <si>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</si>
  <si>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</si>
  <si>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</si>
  <si>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</si>
  <si>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</si>
  <si>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</si>
  <si>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</si>
  <si>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</si>
  <si>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</si>
  <si>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</si>
  <si>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</si>
  <si>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</si>
  <si>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</si>
  <si>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</si>
  <si>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</si>
  <si>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</si>
  <si>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</si>
  <si>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</si>
  <si>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</si>
  <si>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</si>
  <si>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</si>
  <si>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</si>
  <si>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</si>
  <si>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</si>
  <si>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</si>
  <si>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</si>
  <si>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</si>
  <si>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</si>
  <si>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</si>
  <si>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</si>
  <si>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</si>
  <si>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</si>
  <si>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</si>
  <si>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</si>
  <si>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</si>
  <si>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</si>
  <si>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</si>
  <si>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</si>
  <si>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</si>
  <si>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</si>
  <si>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</si>
  <si>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</si>
  <si>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</si>
  <si>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</si>
  <si>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</si>
  <si>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</si>
  <si>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</si>
  <si>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</si>
  <si>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</si>
  <si>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</si>
  <si>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</si>
  <si>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</si>
  <si>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</si>
  <si>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</si>
  <si>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</si>
  <si>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</si>
  <si>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</si>
  <si>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</si>
  <si>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</si>
  <si>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</si>
  <si>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</si>
  <si>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</si>
  <si>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</si>
  <si>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</si>
  <si>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</si>
  <si>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</si>
  <si>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</si>
  <si>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</si>
  <si>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</si>
  <si>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</si>
  <si>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</si>
  <si>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</si>
  <si>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</si>
  <si>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</si>
  <si>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</si>
  <si>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</si>
  <si>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</si>
  <si>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</si>
  <si>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</si>
  <si>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</si>
  <si>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</si>
  <si>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</si>
  <si>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</si>
  <si>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</si>
  <si>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</si>
  <si>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</si>
  <si>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</si>
  <si>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</si>
  <si>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</si>
  <si>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</si>
  <si>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</si>
  <si>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</si>
  <si>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</si>
  <si>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</si>
  <si>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</si>
  <si>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</si>
  <si>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</si>
  <si>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metalicas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</si>
  <si>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</si>
  <si>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</si>
  <si>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</si>
  <si>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</si>
  <si>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</si>
  <si>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</si>
  <si>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</si>
  <si>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</si>
  <si>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</si>
  <si>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</si>
  <si>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</si>
  <si>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</si>
  <si>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</si>
  <si>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</si>
  <si>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</si>
  <si>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</si>
  <si>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</si>
  <si>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</si>
  <si>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</si>
  <si>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</si>
  <si>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</si>
  <si>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</si>
  <si>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</si>
  <si>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</si>
  <si>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</si>
  <si>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</si>
  <si>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</si>
  <si>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</si>
  <si>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</si>
  <si>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</si>
  <si>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</si>
  <si>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</si>
  <si>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</si>
  <si>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</si>
  <si>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</si>
  <si>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</si>
  <si>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</si>
  <si>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</si>
  <si>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</si>
  <si>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</si>
  <si>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33.11.050</t>
  </si>
  <si>
    <t>Esmalte à base água em superfície metálica, inclusive preparo</t>
  </si>
  <si>
    <t>33.12</t>
  </si>
  <si>
    <t>Pintura em superficie de madeira, inclusive preparo</t>
  </si>
  <si>
    <t>33.12.011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</si>
  <si>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</si>
  <si>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</si>
  <si>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</si>
  <si>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</si>
  <si>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</si>
  <si>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</si>
  <si>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</si>
  <si>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</si>
  <si>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</si>
  <si>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</si>
  <si>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</si>
  <si>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</si>
  <si>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</si>
  <si>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</si>
  <si>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</si>
  <si>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</si>
  <si>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</si>
  <si>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</si>
  <si>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</si>
  <si>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</si>
  <si>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</si>
  <si>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</si>
  <si>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</si>
  <si>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</si>
  <si>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</si>
  <si>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</si>
  <si>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</si>
  <si>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</si>
  <si>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</si>
  <si>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</si>
  <si>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</si>
  <si>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</si>
  <si>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</si>
  <si>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</si>
  <si>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</si>
  <si>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</si>
  <si>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</si>
  <si>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</si>
  <si>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</si>
  <si>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</si>
  <si>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</si>
  <si>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</si>
  <si>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</si>
  <si>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</si>
  <si>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</si>
  <si>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</si>
  <si>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 = 2,00 m</t>
  </si>
  <si>
    <t>34.04.166</t>
  </si>
  <si>
    <t>Árvore ornamental tipo Aroeira salsa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</si>
  <si>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</si>
  <si>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</si>
  <si>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</si>
  <si>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</si>
  <si>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</si>
  <si>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</si>
  <si>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</si>
  <si>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</si>
  <si>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</si>
  <si>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</si>
  <si>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</si>
  <si>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</si>
  <si>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</si>
  <si>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</si>
  <si>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</si>
  <si>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</si>
  <si>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</si>
  <si>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</si>
  <si>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</si>
  <si>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</si>
  <si>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</si>
  <si>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</si>
  <si>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</si>
  <si>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</si>
  <si>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</si>
  <si>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</si>
  <si>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</si>
  <si>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</si>
  <si>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</si>
  <si>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</si>
  <si>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</si>
  <si>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</si>
  <si>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</si>
  <si>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</si>
  <si>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</si>
  <si>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</si>
  <si>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</si>
  <si>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</si>
  <si>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</si>
  <si>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</si>
  <si>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</si>
  <si>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</si>
  <si>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</si>
  <si>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</si>
  <si>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</si>
  <si>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</si>
  <si>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</si>
  <si>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</si>
  <si>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</si>
  <si>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</si>
  <si>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</si>
  <si>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</si>
  <si>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</si>
  <si>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</si>
  <si>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</si>
  <si>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</si>
  <si>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</si>
  <si>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</si>
  <si>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</si>
  <si>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</si>
  <si>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</si>
  <si>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</si>
  <si>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</si>
  <si>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</si>
  <si>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</si>
  <si>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</si>
  <si>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</si>
  <si>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</si>
  <si>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</si>
  <si>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</si>
  <si>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</si>
  <si>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</si>
  <si>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</si>
  <si>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</si>
  <si>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</si>
  <si>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</si>
  <si>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</si>
  <si>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</si>
  <si>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</si>
  <si>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</si>
  <si>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</si>
  <si>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</si>
  <si>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</si>
  <si>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</si>
  <si>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</si>
  <si>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</si>
  <si>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</si>
  <si>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</si>
  <si>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</si>
  <si>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</si>
  <si>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</si>
  <si>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</si>
  <si>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</si>
  <si>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</si>
  <si>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</si>
  <si>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</si>
  <si>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</si>
  <si>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</si>
  <si>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</si>
  <si>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</si>
  <si>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</si>
  <si>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</si>
  <si>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</si>
  <si>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</si>
  <si>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</si>
  <si>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</si>
  <si>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</si>
  <si>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</si>
  <si>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</si>
  <si>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</si>
  <si>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</si>
  <si>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</si>
  <si>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</si>
  <si>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</si>
  <si>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</si>
  <si>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</si>
  <si>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</si>
  <si>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</si>
  <si>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</si>
  <si>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</si>
  <si>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</si>
  <si>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</si>
  <si>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</si>
  <si>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</si>
  <si>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</si>
  <si>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</si>
  <si>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</si>
  <si>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</si>
  <si>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</si>
  <si>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</si>
  <si>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</si>
  <si>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</si>
  <si>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</si>
  <si>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</si>
  <si>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</si>
  <si>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</si>
  <si>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</si>
  <si>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</si>
  <si>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</si>
  <si>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</si>
  <si>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</si>
  <si>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</si>
  <si>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</si>
  <si>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</si>
  <si>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</si>
  <si>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</si>
  <si>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</si>
  <si>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</si>
  <si>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</si>
  <si>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</si>
  <si>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</si>
  <si>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</si>
  <si>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</si>
  <si>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</si>
  <si>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</si>
  <si>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</si>
  <si>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</si>
  <si>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</si>
  <si>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</si>
  <si>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</si>
  <si>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</si>
  <si>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</si>
  <si>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</si>
  <si>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</si>
  <si>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</si>
  <si>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</si>
  <si>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</si>
  <si>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</si>
  <si>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</si>
  <si>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</si>
  <si>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</si>
  <si>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</si>
  <si>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</si>
  <si>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</si>
  <si>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</si>
  <si>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</si>
  <si>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</si>
  <si>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</si>
  <si>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36.05.020</t>
  </si>
  <si>
    <t>Isolador tipo castanha incluindo grampo de sustentação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</si>
  <si>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</si>
  <si>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</si>
  <si>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</si>
  <si>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</si>
  <si>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</si>
  <si>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</si>
  <si>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</si>
  <si>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</si>
  <si>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</si>
  <si>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</si>
  <si>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</si>
  <si>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</si>
  <si>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</si>
  <si>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</si>
  <si>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</si>
  <si>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</si>
  <si>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</si>
  <si>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</si>
  <si>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</si>
  <si>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</si>
  <si>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</si>
  <si>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</si>
  <si>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</si>
  <si>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</si>
  <si>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</si>
  <si>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</si>
  <si>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</si>
  <si>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</si>
  <si>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</si>
  <si>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</si>
  <si>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</si>
  <si>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</si>
  <si>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</si>
  <si>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</si>
  <si>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</si>
  <si>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</si>
  <si>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</si>
  <si>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</si>
  <si>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</si>
  <si>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</si>
  <si>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</si>
  <si>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</si>
  <si>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</si>
  <si>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</si>
  <si>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</si>
  <si>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</si>
  <si>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</si>
  <si>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</si>
  <si>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</si>
  <si>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</si>
  <si>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</si>
  <si>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</si>
  <si>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</si>
  <si>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</si>
  <si>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</si>
  <si>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</si>
  <si>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</si>
  <si>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</si>
  <si>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</si>
  <si>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</si>
  <si>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</si>
  <si>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</si>
  <si>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</si>
  <si>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</si>
  <si>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</si>
  <si>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</si>
  <si>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</si>
  <si>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</si>
  <si>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</si>
  <si>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</si>
  <si>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</si>
  <si>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</si>
  <si>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</si>
  <si>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</si>
  <si>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</si>
  <si>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</si>
  <si>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</si>
  <si>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</si>
  <si>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</si>
  <si>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</si>
  <si>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</si>
  <si>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</si>
  <si>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</si>
  <si>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</si>
  <si>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</si>
  <si>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</si>
  <si>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</si>
  <si>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</si>
  <si>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</si>
  <si>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</si>
  <si>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</si>
  <si>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</si>
  <si>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</si>
  <si>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</si>
  <si>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</si>
  <si>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</si>
  <si>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</si>
  <si>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</si>
  <si>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</si>
  <si>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</si>
  <si>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</si>
  <si>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</si>
  <si>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</si>
  <si>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</si>
  <si>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</si>
  <si>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</si>
  <si>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</si>
  <si>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</si>
  <si>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</si>
  <si>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</si>
  <si>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</si>
  <si>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</si>
  <si>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</si>
  <si>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</si>
  <si>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</si>
  <si>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</si>
  <si>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</si>
  <si>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</si>
  <si>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</si>
  <si>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</si>
  <si>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</si>
  <si>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</si>
  <si>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</si>
  <si>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</si>
  <si>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</si>
  <si>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</si>
  <si>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</si>
  <si>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</si>
  <si>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</si>
  <si>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</si>
  <si>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</si>
  <si>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</si>
  <si>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</si>
  <si>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</si>
  <si>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</si>
  <si>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</si>
  <si>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</si>
  <si>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</si>
  <si>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</si>
  <si>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</si>
  <si>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</si>
  <si>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</si>
  <si>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</si>
  <si>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</si>
  <si>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</si>
  <si>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</si>
  <si>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</si>
  <si>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</si>
  <si>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</si>
  <si>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</si>
  <si>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</si>
  <si>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</si>
  <si>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</si>
  <si>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</si>
  <si>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</si>
  <si>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</si>
  <si>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</si>
  <si>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</si>
  <si>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</si>
  <si>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</si>
  <si>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</si>
  <si>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</si>
  <si>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</si>
  <si>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</si>
  <si>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</si>
  <si>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</si>
  <si>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</si>
  <si>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</si>
  <si>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</si>
  <si>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</si>
  <si>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</si>
  <si>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</si>
  <si>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</si>
  <si>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</si>
  <si>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</si>
  <si>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</si>
  <si>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</si>
  <si>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</si>
  <si>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</si>
  <si>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</si>
  <si>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</si>
  <si>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</si>
  <si>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</si>
  <si>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</si>
  <si>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</si>
  <si>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</si>
  <si>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</si>
  <si>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</si>
  <si>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</si>
  <si>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</si>
  <si>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</si>
  <si>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</si>
  <si>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</si>
  <si>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</si>
  <si>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</si>
  <si>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</si>
  <si>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</si>
  <si>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</si>
  <si>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</si>
  <si>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</si>
  <si>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</si>
  <si>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</si>
  <si>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</si>
  <si>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</si>
  <si>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</si>
  <si>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</si>
  <si>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</si>
  <si>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</si>
  <si>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</si>
  <si>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</si>
  <si>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</si>
  <si>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</si>
  <si>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</si>
  <si>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</si>
  <si>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</si>
  <si>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</si>
  <si>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</si>
  <si>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</si>
  <si>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</si>
  <si>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</si>
  <si>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</si>
  <si>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</si>
  <si>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</si>
  <si>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</si>
  <si>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</si>
  <si>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</si>
  <si>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</si>
  <si>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</si>
  <si>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</si>
  <si>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</si>
  <si>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</si>
  <si>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</si>
  <si>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</si>
  <si>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</si>
  <si>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</si>
  <si>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</si>
  <si>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</si>
  <si>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</si>
  <si>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</si>
  <si>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</si>
  <si>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</si>
  <si>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</si>
  <si>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</si>
  <si>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</si>
  <si>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</si>
  <si>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</si>
  <si>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</si>
  <si>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</si>
  <si>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</si>
  <si>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</si>
  <si>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</si>
  <si>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</si>
  <si>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</si>
  <si>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</si>
  <si>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</si>
  <si>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</si>
  <si>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</si>
  <si>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</si>
  <si>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</si>
  <si>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</si>
  <si>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</si>
  <si>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</si>
  <si>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</si>
  <si>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</si>
  <si>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</si>
  <si>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</si>
  <si>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</si>
  <si>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</si>
  <si>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</si>
  <si>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</si>
  <si>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</si>
  <si>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</si>
  <si>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</si>
  <si>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</si>
  <si>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</si>
  <si>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</si>
  <si>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</si>
  <si>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</si>
  <si>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</si>
  <si>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37.13.791</t>
  </si>
  <si>
    <t>Disjuntor em caixa aberta, com corrente nominal de 1600 A, tensão nominal de 500 V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</si>
  <si>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</si>
  <si>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</si>
  <si>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</si>
  <si>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</si>
  <si>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</si>
  <si>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</si>
  <si>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</si>
  <si>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</si>
  <si>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</si>
  <si>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</si>
  <si>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</si>
  <si>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</si>
  <si>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</si>
  <si>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</si>
  <si>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</si>
  <si>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</si>
  <si>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</si>
  <si>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</si>
  <si>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</si>
  <si>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</si>
  <si>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</si>
  <si>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</si>
  <si>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</si>
  <si>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</si>
  <si>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</si>
  <si>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</si>
  <si>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</si>
  <si>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</si>
  <si>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</si>
  <si>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</si>
  <si>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</si>
  <si>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</si>
  <si>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</si>
  <si>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</si>
  <si>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</si>
  <si>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</si>
  <si>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</si>
  <si>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</si>
  <si>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</si>
  <si>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</si>
  <si>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</si>
  <si>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</si>
  <si>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</si>
  <si>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</si>
  <si>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</si>
  <si>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</si>
  <si>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</si>
  <si>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</si>
  <si>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</si>
  <si>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</si>
  <si>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</si>
  <si>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</si>
  <si>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</si>
  <si>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</si>
  <si>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</si>
  <si>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</si>
  <si>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</si>
  <si>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</si>
  <si>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</si>
  <si>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</si>
  <si>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</si>
  <si>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</si>
  <si>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</si>
  <si>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</si>
  <si>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</si>
  <si>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</si>
  <si>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</si>
  <si>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</si>
  <si>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</si>
  <si>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</si>
  <si>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</si>
  <si>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</si>
  <si>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</si>
  <si>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</si>
  <si>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</si>
  <si>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</si>
  <si>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</si>
  <si>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</si>
  <si>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</si>
  <si>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</si>
  <si>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</si>
  <si>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''C''  para 15 kV/200 A, com capacidade de ruptura até 10 kA - com fusível</t>
  </si>
  <si>
    <t>37.15.170</t>
  </si>
  <si>
    <t>Chave fusível base ''C''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</si>
  <si>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</si>
  <si>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</si>
  <si>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</si>
  <si>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</si>
  <si>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</si>
  <si>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</si>
  <si>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</si>
  <si>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2500 A, trifásico, barra de cobre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</si>
  <si>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</si>
  <si>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</si>
  <si>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</si>
  <si>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</si>
  <si>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</si>
  <si>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</si>
  <si>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</si>
  <si>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</si>
  <si>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</si>
  <si>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</si>
  <si>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</si>
  <si>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</si>
  <si>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</si>
  <si>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</si>
  <si>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</si>
  <si>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</si>
  <si>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</si>
  <si>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</si>
  <si>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</si>
  <si>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</si>
  <si>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</si>
  <si>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</si>
  <si>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</si>
  <si>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</si>
  <si>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</si>
  <si>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</si>
  <si>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</si>
  <si>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</si>
  <si>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</si>
  <si>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</si>
  <si>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</si>
  <si>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</si>
  <si>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</si>
  <si>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</si>
  <si>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</si>
  <si>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</si>
  <si>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</si>
  <si>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</si>
  <si>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</si>
  <si>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37.19.080</t>
  </si>
  <si>
    <t>Transformador de corrente 2000-5 A até 2500-5 A -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</si>
  <si>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</si>
  <si>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</si>
  <si>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</si>
  <si>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</si>
  <si>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</si>
  <si>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</si>
  <si>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</si>
  <si>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</si>
  <si>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</si>
  <si>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</si>
  <si>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</si>
  <si>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</si>
  <si>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</si>
  <si>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</si>
  <si>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</si>
  <si>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</si>
  <si>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</si>
  <si>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</si>
  <si>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</si>
  <si>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</si>
  <si>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</si>
  <si>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</si>
  <si>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</si>
  <si>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</si>
  <si>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</si>
  <si>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</si>
  <si>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</si>
  <si>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</si>
  <si>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</si>
  <si>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</si>
  <si>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</si>
  <si>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</si>
  <si>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</si>
  <si>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</si>
  <si>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</si>
  <si>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</si>
  <si>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</si>
  <si>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</si>
  <si>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</si>
  <si>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</si>
  <si>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</si>
  <si>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</si>
  <si>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</si>
  <si>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</si>
  <si>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</si>
  <si>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</si>
  <si>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</si>
  <si>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</si>
  <si>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</si>
  <si>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</si>
  <si>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</si>
  <si>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</si>
  <si>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</si>
  <si>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</si>
  <si>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</si>
  <si>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</si>
  <si>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</si>
  <si>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</si>
  <si>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</si>
  <si>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</si>
  <si>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</si>
  <si>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</si>
  <si>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</si>
  <si>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</si>
  <si>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</si>
  <si>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</si>
  <si>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</si>
  <si>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</si>
  <si>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</si>
  <si>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</si>
  <si>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</si>
  <si>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</si>
  <si>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</si>
  <si>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</si>
  <si>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</si>
  <si>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</si>
  <si>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</si>
  <si>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</si>
  <si>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</si>
  <si>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</si>
  <si>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</si>
  <si>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</si>
  <si>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</si>
  <si>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</si>
  <si>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</si>
  <si>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</si>
  <si>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</si>
  <si>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</si>
  <si>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</si>
  <si>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</si>
  <si>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</si>
  <si>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</si>
  <si>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</si>
  <si>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</si>
  <si>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</si>
  <si>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</si>
  <si>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</si>
  <si>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</si>
  <si>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</si>
  <si>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</si>
  <si>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</si>
  <si>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</si>
  <si>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</si>
  <si>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</si>
  <si>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</si>
  <si>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</si>
  <si>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</si>
  <si>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</si>
  <si>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</si>
  <si>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</si>
  <si>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</si>
  <si>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</si>
  <si>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</si>
  <si>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</si>
  <si>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</si>
  <si>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</si>
  <si>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</si>
  <si>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</si>
  <si>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</si>
  <si>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</si>
  <si>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</si>
  <si>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</si>
  <si>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</si>
  <si>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</si>
  <si>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</si>
  <si>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</si>
  <si>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</si>
  <si>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</si>
  <si>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</si>
  <si>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</si>
  <si>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</si>
  <si>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</si>
  <si>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</si>
  <si>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</si>
  <si>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</si>
  <si>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</si>
  <si>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</si>
  <si>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</si>
  <si>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</si>
  <si>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</si>
  <si>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</si>
  <si>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</si>
  <si>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</si>
  <si>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</si>
  <si>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</si>
  <si>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</si>
  <si>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</si>
  <si>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</si>
  <si>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</si>
  <si>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</si>
  <si>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</si>
  <si>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</si>
  <si>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</si>
  <si>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</si>
  <si>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</si>
  <si>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</si>
  <si>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</si>
  <si>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</si>
  <si>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</si>
  <si>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</si>
  <si>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</si>
  <si>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</si>
  <si>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</si>
  <si>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</si>
  <si>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</si>
  <si>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</si>
  <si>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</si>
  <si>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</si>
  <si>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</si>
  <si>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</si>
  <si>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</si>
  <si>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</si>
  <si>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</si>
  <si>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</si>
  <si>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</si>
  <si>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</si>
  <si>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</si>
  <si>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</si>
  <si>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</si>
  <si>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</si>
  <si>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</si>
  <si>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</si>
  <si>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</si>
  <si>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</si>
  <si>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</si>
  <si>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</si>
  <si>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</si>
  <si>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</si>
  <si>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</si>
  <si>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</si>
  <si>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</si>
  <si>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</si>
  <si>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</si>
  <si>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</si>
  <si>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</si>
  <si>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</si>
  <si>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</si>
  <si>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</si>
  <si>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</si>
  <si>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</si>
  <si>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</si>
  <si>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</si>
  <si>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</si>
  <si>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</si>
  <si>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</si>
  <si>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</si>
  <si>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</si>
  <si>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</si>
  <si>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</si>
  <si>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</si>
  <si>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</si>
  <si>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</si>
  <si>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</si>
  <si>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</si>
  <si>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</si>
  <si>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</si>
  <si>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</si>
  <si>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</si>
  <si>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</si>
  <si>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</si>
  <si>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</si>
  <si>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</si>
  <si>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</si>
  <si>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</si>
  <si>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</si>
  <si>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</si>
  <si>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</si>
  <si>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</si>
  <si>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</si>
  <si>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</si>
  <si>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</si>
  <si>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</si>
  <si>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</si>
  <si>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</si>
  <si>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</si>
  <si>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</si>
  <si>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</si>
  <si>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</si>
  <si>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</si>
  <si>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</si>
  <si>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</si>
  <si>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</si>
  <si>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</si>
  <si>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</si>
  <si>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</si>
  <si>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</si>
  <si>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</si>
  <si>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</si>
  <si>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</si>
  <si>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</si>
  <si>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</si>
  <si>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</si>
  <si>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</si>
  <si>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</si>
  <si>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</si>
  <si>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</si>
  <si>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</si>
  <si>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</si>
  <si>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</si>
  <si>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</si>
  <si>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</si>
  <si>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</si>
  <si>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</si>
  <si>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</si>
  <si>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</si>
  <si>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</si>
  <si>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</si>
  <si>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</si>
  <si>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</si>
  <si>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</si>
  <si>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</si>
  <si>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</si>
  <si>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</si>
  <si>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</si>
  <si>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</si>
  <si>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</si>
  <si>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</si>
  <si>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</si>
  <si>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</si>
  <si>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</si>
  <si>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</si>
  <si>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</si>
  <si>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</si>
  <si>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</si>
  <si>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</si>
  <si>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</si>
  <si>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</si>
  <si>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</si>
  <si>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</si>
  <si>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</si>
  <si>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</si>
  <si>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</si>
  <si>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</si>
  <si>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</si>
  <si>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</si>
  <si>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</si>
  <si>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</si>
  <si>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</si>
  <si>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</si>
  <si>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</si>
  <si>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</si>
  <si>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</si>
  <si>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</si>
  <si>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</si>
  <si>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</si>
  <si>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</si>
  <si>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</si>
  <si>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</si>
  <si>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</si>
  <si>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</si>
  <si>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</si>
  <si>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</si>
  <si>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</si>
  <si>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</si>
  <si>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</si>
  <si>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</si>
  <si>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</si>
  <si>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</si>
  <si>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</si>
  <si>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</si>
  <si>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</si>
  <si>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</si>
  <si>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</si>
  <si>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</si>
  <si>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</si>
  <si>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</si>
  <si>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</si>
  <si>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</si>
  <si>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</si>
  <si>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</si>
  <si>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</si>
  <si>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</si>
  <si>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</si>
  <si>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</si>
  <si>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</si>
  <si>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</si>
  <si>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</si>
  <si>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</si>
  <si>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</si>
  <si>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</si>
  <si>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</si>
  <si>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</si>
  <si>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</si>
  <si>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</si>
  <si>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</si>
  <si>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</si>
  <si>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</si>
  <si>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</si>
  <si>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</si>
  <si>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</si>
  <si>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</si>
  <si>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</si>
  <si>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</si>
  <si>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</si>
  <si>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</si>
  <si>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</si>
  <si>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</si>
  <si>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</si>
  <si>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</si>
  <si>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</si>
  <si>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</t>
  </si>
  <si>
    <t>Eletrocalha e acessorios..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</si>
  <si>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</si>
  <si>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</si>
  <si>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</si>
  <si>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</si>
  <si>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</si>
  <si>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</si>
  <si>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</si>
  <si>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</si>
  <si>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</si>
  <si>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</si>
  <si>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</si>
  <si>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</si>
  <si>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</si>
  <si>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</si>
  <si>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</si>
  <si>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</si>
  <si>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</si>
  <si>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</si>
  <si>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</si>
  <si>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</si>
  <si>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</si>
  <si>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</si>
  <si>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</si>
  <si>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</si>
  <si>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</si>
  <si>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</si>
  <si>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</si>
  <si>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</si>
  <si>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</si>
  <si>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</si>
  <si>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</si>
  <si>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</si>
  <si>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</si>
  <si>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</si>
  <si>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</si>
  <si>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</si>
  <si>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</si>
  <si>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</si>
  <si>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</si>
  <si>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</si>
  <si>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</si>
  <si>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</si>
  <si>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</si>
  <si>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</si>
  <si>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</si>
  <si>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</si>
  <si>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</si>
  <si>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</si>
  <si>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</si>
  <si>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</si>
  <si>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</si>
  <si>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</si>
  <si>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</si>
  <si>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</si>
  <si>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</si>
  <si>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</si>
  <si>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</si>
  <si>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</si>
  <si>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</si>
  <si>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</si>
  <si>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</si>
  <si>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</si>
  <si>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</si>
  <si>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</si>
  <si>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</si>
  <si>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</si>
  <si>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</si>
  <si>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</si>
  <si>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</si>
  <si>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</si>
  <si>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</si>
  <si>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</si>
  <si>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</si>
  <si>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</si>
  <si>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</si>
  <si>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</si>
  <si>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</si>
  <si>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</si>
  <si>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</si>
  <si>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</si>
  <si>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</si>
  <si>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</si>
  <si>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</si>
  <si>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</si>
  <si>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</si>
  <si>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</si>
  <si>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</si>
  <si>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</si>
  <si>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</si>
  <si>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</si>
  <si>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</si>
  <si>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</si>
  <si>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</si>
  <si>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</si>
  <si>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</si>
  <si>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</si>
  <si>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</si>
  <si>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</si>
  <si>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</si>
  <si>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</si>
  <si>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</si>
  <si>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</si>
  <si>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</si>
  <si>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</si>
  <si>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</si>
  <si>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</si>
  <si>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</si>
  <si>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</si>
  <si>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</si>
  <si>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</si>
  <si>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</si>
  <si>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</si>
  <si>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</si>
  <si>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</si>
  <si>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</si>
  <si>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</si>
  <si>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</si>
  <si>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</si>
  <si>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</si>
  <si>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</si>
  <si>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</si>
  <si>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</si>
  <si>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</si>
  <si>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</si>
  <si>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</si>
  <si>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</si>
  <si>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</si>
  <si>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</si>
  <si>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</si>
  <si>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</si>
  <si>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</si>
  <si>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</si>
  <si>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</si>
  <si>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</si>
  <si>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</si>
  <si>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</si>
  <si>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</si>
  <si>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</si>
  <si>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</si>
  <si>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</si>
  <si>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</si>
  <si>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</si>
  <si>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</si>
  <si>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</si>
  <si>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</si>
  <si>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</si>
  <si>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</si>
  <si>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</si>
  <si>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</si>
  <si>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</si>
  <si>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</si>
  <si>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</si>
  <si>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</si>
  <si>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</si>
  <si>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</si>
  <si>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</si>
  <si>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</si>
  <si>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</si>
  <si>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</si>
  <si>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</si>
  <si>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</si>
  <si>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</si>
  <si>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</si>
  <si>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</si>
  <si>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</si>
  <si>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</si>
  <si>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</si>
  <si>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</si>
  <si>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</si>
  <si>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</si>
  <si>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</si>
  <si>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</si>
  <si>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</si>
  <si>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</si>
  <si>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</si>
  <si>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</si>
  <si>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</si>
  <si>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</si>
  <si>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</si>
  <si>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</si>
  <si>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</si>
  <si>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</si>
  <si>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</si>
  <si>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</si>
  <si>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</si>
  <si>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</si>
  <si>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</si>
  <si>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</si>
  <si>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</si>
  <si>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</si>
  <si>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</si>
  <si>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</si>
  <si>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</si>
  <si>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</si>
  <si>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</si>
  <si>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</si>
  <si>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</si>
  <si>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</si>
  <si>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</si>
  <si>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</si>
  <si>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</si>
  <si>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</si>
  <si>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</si>
  <si>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</si>
  <si>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</si>
  <si>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</si>
  <si>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</si>
  <si>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</si>
  <si>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</si>
  <si>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</si>
  <si>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</si>
  <si>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</si>
  <si>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</si>
  <si>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</si>
  <si>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</si>
  <si>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</si>
  <si>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</si>
  <si>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</si>
  <si>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</si>
  <si>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</si>
  <si>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</si>
  <si>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</si>
  <si>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</si>
  <si>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</si>
  <si>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</si>
  <si>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</si>
  <si>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</si>
  <si>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</si>
  <si>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</si>
  <si>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</si>
  <si>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</si>
  <si>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</si>
  <si>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</si>
  <si>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</si>
  <si>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</si>
  <si>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</si>
  <si>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</si>
  <si>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</si>
  <si>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</si>
  <si>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</si>
  <si>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</si>
  <si>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</si>
  <si>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</si>
  <si>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</si>
  <si>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</si>
  <si>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</si>
  <si>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</si>
  <si>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</si>
  <si>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</si>
  <si>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</si>
  <si>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</si>
  <si>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</si>
  <si>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</si>
  <si>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</si>
  <si>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</si>
  <si>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</si>
  <si>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</si>
  <si>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</si>
  <si>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</si>
  <si>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</si>
  <si>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</si>
  <si>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</si>
  <si>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</si>
  <si>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</si>
  <si>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</si>
  <si>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</si>
  <si>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</si>
  <si>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</si>
  <si>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</si>
  <si>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</si>
  <si>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</si>
  <si>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</si>
  <si>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</si>
  <si>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</si>
  <si>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</si>
  <si>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</si>
  <si>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</si>
  <si>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</si>
  <si>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</si>
  <si>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</si>
  <si>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</si>
  <si>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</si>
  <si>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</si>
  <si>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</si>
  <si>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</si>
  <si>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</si>
  <si>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</si>
  <si>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</si>
  <si>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</si>
  <si>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</si>
  <si>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</si>
  <si>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</si>
  <si>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</si>
  <si>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</si>
  <si>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</si>
  <si>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</si>
  <si>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</si>
  <si>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</si>
  <si>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</si>
  <si>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</si>
  <si>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</si>
  <si>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</si>
  <si>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</si>
  <si>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</si>
  <si>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</si>
  <si>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</si>
  <si>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</si>
  <si>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</si>
  <si>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</si>
  <si>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</si>
  <si>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</si>
  <si>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</si>
  <si>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</si>
  <si>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</si>
  <si>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</si>
  <si>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</si>
  <si>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</si>
  <si>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</si>
  <si>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</si>
  <si>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</si>
  <si>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</si>
  <si>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</si>
  <si>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</si>
  <si>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</si>
  <si>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</si>
  <si>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</si>
  <si>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</si>
  <si>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</si>
  <si>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</si>
  <si>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</si>
  <si>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</si>
  <si>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</si>
  <si>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</si>
  <si>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</si>
  <si>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</si>
  <si>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</si>
  <si>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</si>
  <si>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</si>
  <si>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</si>
  <si>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</si>
  <si>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</si>
  <si>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</si>
  <si>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</si>
  <si>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</si>
  <si>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</si>
  <si>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</si>
  <si>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</si>
  <si>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</si>
  <si>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</si>
  <si>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</si>
  <si>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</si>
  <si>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</si>
  <si>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</si>
  <si>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</si>
  <si>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</si>
  <si>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</si>
  <si>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</si>
  <si>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</si>
  <si>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</si>
  <si>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</si>
  <si>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</si>
  <si>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</si>
  <si>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</si>
  <si>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</si>
  <si>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</si>
  <si>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</si>
  <si>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</si>
  <si>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</si>
  <si>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</si>
  <si>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</si>
  <si>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</si>
  <si>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</si>
  <si>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</si>
  <si>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</si>
  <si>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</si>
  <si>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</si>
  <si>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</si>
  <si>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</si>
  <si>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</si>
  <si>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</si>
  <si>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</si>
  <si>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</si>
  <si>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</si>
  <si>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</si>
  <si>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</si>
  <si>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</si>
  <si>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</si>
  <si>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</si>
  <si>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</si>
  <si>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</si>
  <si>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</si>
  <si>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</si>
  <si>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</si>
  <si>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</si>
  <si>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</si>
  <si>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</si>
  <si>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</si>
  <si>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</si>
  <si>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</si>
  <si>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</si>
  <si>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</si>
  <si>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</si>
  <si>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</si>
  <si>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</si>
  <si>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</si>
  <si>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</si>
  <si>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</si>
  <si>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</si>
  <si>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</si>
  <si>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</si>
  <si>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</si>
  <si>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</si>
  <si>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</si>
  <si>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</si>
  <si>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</si>
  <si>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</si>
  <si>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</si>
  <si>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</si>
  <si>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</si>
  <si>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</si>
  <si>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</si>
  <si>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</si>
  <si>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</si>
  <si>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</si>
  <si>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</si>
  <si>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</si>
  <si>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</si>
  <si>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</si>
  <si>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</si>
  <si>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</si>
  <si>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</si>
  <si>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</si>
  <si>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</si>
  <si>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</si>
  <si>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</si>
  <si>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</si>
  <si>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</si>
  <si>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</si>
  <si>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</si>
  <si>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</si>
  <si>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</si>
  <si>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</si>
  <si>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</si>
  <si>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</si>
  <si>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</si>
  <si>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</si>
  <si>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</si>
  <si>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</si>
  <si>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</si>
  <si>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</si>
  <si>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</si>
  <si>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</si>
  <si>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</si>
  <si>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</si>
  <si>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</si>
  <si>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</si>
  <si>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</si>
  <si>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</si>
  <si>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</si>
  <si>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</si>
  <si>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</si>
  <si>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</si>
  <si>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</si>
  <si>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</si>
  <si>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</si>
  <si>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</si>
  <si>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</si>
  <si>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</si>
  <si>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</si>
  <si>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</si>
  <si>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</si>
  <si>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</si>
  <si>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</si>
  <si>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</si>
  <si>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</si>
  <si>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</si>
  <si>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</si>
  <si>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</si>
  <si>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</si>
  <si>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</si>
  <si>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</si>
  <si>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</si>
  <si>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</si>
  <si>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</si>
  <si>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</si>
  <si>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</si>
  <si>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</si>
  <si>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</si>
  <si>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</si>
  <si>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</si>
  <si>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</si>
  <si>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</si>
  <si>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</si>
  <si>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</si>
  <si>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</si>
  <si>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</si>
  <si>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</si>
  <si>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</si>
  <si>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</si>
  <si>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</si>
  <si>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</si>
  <si>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</si>
  <si>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</si>
  <si>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</si>
  <si>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</si>
  <si>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</si>
  <si>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</si>
  <si>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</si>
  <si>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</si>
  <si>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</si>
  <si>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</si>
  <si>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</si>
  <si>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</si>
  <si>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</si>
  <si>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</si>
  <si>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</si>
  <si>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</si>
  <si>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</si>
  <si>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</si>
  <si>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 - 50/60Hz</t>
  </si>
  <si>
    <t>40.11.191</t>
  </si>
  <si>
    <t>Relé de tempo eletrônico cíclico regulável - 110/127 V - 48/63 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</si>
  <si>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</si>
  <si>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</si>
  <si>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</si>
  <si>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</si>
  <si>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</si>
  <si>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</si>
  <si>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</si>
  <si>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</si>
  <si>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</si>
  <si>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</si>
  <si>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</si>
  <si>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</si>
  <si>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</si>
  <si>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</si>
  <si>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</si>
  <si>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</si>
  <si>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</si>
  <si>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</si>
  <si>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</si>
  <si>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</si>
  <si>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</si>
  <si>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</si>
  <si>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</si>
  <si>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</si>
  <si>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</si>
  <si>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</si>
  <si>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</si>
  <si>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</si>
  <si>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</si>
  <si>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</si>
  <si>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</si>
  <si>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</si>
  <si>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</si>
  <si>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</si>
  <si>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</si>
  <si>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</si>
  <si>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</si>
  <si>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</si>
  <si>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</si>
  <si>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</si>
  <si>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</si>
  <si>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</si>
  <si>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</si>
  <si>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</si>
  <si>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</si>
  <si>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</si>
  <si>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</si>
  <si>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</si>
  <si>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</si>
  <si>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</si>
  <si>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</si>
  <si>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</si>
  <si>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</si>
  <si>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</si>
  <si>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</si>
  <si>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</si>
  <si>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</si>
  <si>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</si>
  <si>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</si>
  <si>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</si>
  <si>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</si>
  <si>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10W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</si>
  <si>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</si>
  <si>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</si>
  <si>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</si>
  <si>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</si>
  <si>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41.02.580</t>
  </si>
  <si>
    <t>Lâmpada LED 13,5W, com base E-27, 1400 até 1510lm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</si>
  <si>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</si>
  <si>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</si>
  <si>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</si>
  <si>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</si>
  <si>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</si>
  <si>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</si>
  <si>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</si>
  <si>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</si>
  <si>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</si>
  <si>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</si>
  <si>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</si>
  <si>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</si>
  <si>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</si>
  <si>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</si>
  <si>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</si>
  <si>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</si>
  <si>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</si>
  <si>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</si>
  <si>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</si>
  <si>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</si>
  <si>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</si>
  <si>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</si>
  <si>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</si>
  <si>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</si>
  <si>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</si>
  <si>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</si>
  <si>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</si>
  <si>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</si>
  <si>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</si>
  <si>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</si>
  <si>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</si>
  <si>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</si>
  <si>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</si>
  <si>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</si>
  <si>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</si>
  <si>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</si>
  <si>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41.07.400</t>
  </si>
  <si>
    <t>Lâmpada fluorescente compacta eletrônica "2U", base E27 de 9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</si>
  <si>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</si>
  <si>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</si>
  <si>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</si>
  <si>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</si>
  <si>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</si>
  <si>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</si>
  <si>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</si>
  <si>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</si>
  <si>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</si>
  <si>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</si>
  <si>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</si>
  <si>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</si>
  <si>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</si>
  <si>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</si>
  <si>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</si>
  <si>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</si>
  <si>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</si>
  <si>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</si>
  <si>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</si>
  <si>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</si>
  <si>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</si>
  <si>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</si>
  <si>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</si>
  <si>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</si>
  <si>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</si>
  <si>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</si>
  <si>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</si>
  <si>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</si>
  <si>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</si>
  <si>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</si>
  <si>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</si>
  <si>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</si>
  <si>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</si>
  <si>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</si>
  <si>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</si>
  <si>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</si>
  <si>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</si>
  <si>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</si>
  <si>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</si>
  <si>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</si>
  <si>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</si>
  <si>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</si>
  <si>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</si>
  <si>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Reator eletrônico de alto fator de potência com partida instantânea, para duas lâmpadas fluorescentes tubulares, base bipino bilateral, 28 W - 127 V / 220 V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</si>
  <si>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</si>
  <si>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</si>
  <si>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</si>
  <si>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</si>
  <si>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</si>
  <si>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</si>
  <si>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</si>
  <si>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duas lâmpadas fluorescentes compactas "2U", base G24q-3, 26 W - 220 V</t>
  </si>
  <si>
    <t>41.10</t>
  </si>
  <si>
    <t>Postes e acessorios</t>
  </si>
  <si>
    <t>41.10.060</t>
  </si>
  <si>
    <t>Braço em tubo de ferro galvanizado de 1´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</si>
  <si>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</si>
  <si>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</si>
  <si>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</si>
  <si>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</si>
  <si>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</si>
  <si>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</si>
  <si>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</si>
  <si>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</si>
  <si>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</si>
  <si>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</si>
  <si>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</si>
  <si>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</si>
  <si>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</si>
  <si>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</si>
  <si>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</si>
  <si>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</si>
  <si>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</si>
  <si>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</si>
  <si>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</si>
  <si>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</si>
  <si>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</si>
  <si>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</si>
  <si>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</si>
  <si>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</si>
  <si>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</si>
  <si>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</si>
  <si>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</si>
  <si>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</si>
  <si>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</si>
  <si>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</si>
  <si>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</si>
  <si>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</si>
  <si>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</si>
  <si>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</si>
  <si>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</si>
  <si>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eficiência mínima de 130,5 lm/W</t>
  </si>
  <si>
    <t>41.11.703</t>
  </si>
  <si>
    <t>Luminária LED retangular para poste de 14.160 até 17.475 lm, eficiência mínima 118 lm/W</t>
  </si>
  <si>
    <t>41.11.711</t>
  </si>
  <si>
    <t>Luminária LED retangular para parede/piso de 11.838 até 12.150 lm, eficiência mínima 107 lm/W</t>
  </si>
  <si>
    <t>41.11.712</t>
  </si>
  <si>
    <t>Luminária LED redonda para piso/parede, potência 6W - bivolt</t>
  </si>
  <si>
    <t>41.11.721</t>
  </si>
  <si>
    <t>Luminária LED retangular para poste de 6250 até 6674 lm, eficiência mínima 113 lm/W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</si>
  <si>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</si>
  <si>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</si>
  <si>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</si>
  <si>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</si>
  <si>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</si>
  <si>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</si>
  <si>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41.12.070</t>
  </si>
  <si>
    <t>Projetor retangular fechado, para lâmpada vapor metálico de 70 W/150 W ou halógena de 300 W/500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</si>
  <si>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</si>
  <si>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</si>
  <si>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</si>
  <si>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</si>
  <si>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</si>
  <si>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 de 150 a 200W, eficiência mínima de 125 l/W, para uso externo</t>
  </si>
  <si>
    <t>41.13</t>
  </si>
  <si>
    <t>Aparelho de iluminacao a prova de tempo, gases e vapores</t>
  </si>
  <si>
    <t>41.13.030</t>
  </si>
  <si>
    <t>Luminária blindada retangular de embutir, para lâmpada de 160 W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</si>
  <si>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</si>
  <si>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</si>
  <si>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</si>
  <si>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</si>
  <si>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</si>
  <si>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</si>
  <si>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</si>
  <si>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</si>
  <si>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</si>
  <si>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</si>
  <si>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</si>
  <si>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</si>
  <si>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</si>
  <si>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</si>
  <si>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</si>
  <si>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</si>
  <si>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41.14.180</t>
  </si>
  <si>
    <t>Luminária industrial de sobrepor ou pendente com refletor, para 1 lâmpada multivapor metálico elipsoidal de 250 W/400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</si>
  <si>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</si>
  <si>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</si>
  <si>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</si>
  <si>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</si>
  <si>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</si>
  <si>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</si>
  <si>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</si>
  <si>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</si>
  <si>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</si>
  <si>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</si>
  <si>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</si>
  <si>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</si>
  <si>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</si>
  <si>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</si>
  <si>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</si>
  <si>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</si>
  <si>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</si>
  <si>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</si>
  <si>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</si>
  <si>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</si>
  <si>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</si>
  <si>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Luminária retangular de embutir tipo calha aberta com refletor em alumínio de alto brilho para 2 lâmpadas fluorescentes tubulares de 28W/54W</t>
  </si>
  <si>
    <t>41.14.670</t>
  </si>
  <si>
    <t>Luminária triangular de sobrepor tipo arandela para fluorescente compacta de 15/20/23W</t>
  </si>
  <si>
    <t>41.14.700</t>
  </si>
  <si>
    <t>Luminária retangular de sobrepor ou arandela tipo calha fechada com difusor para 1 lâmpada fluorescente tubular de 28 W/54 W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</si>
  <si>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</si>
  <si>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</si>
  <si>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</si>
  <si>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</si>
  <si>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</si>
  <si>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Luminária redonda de sobrepor ou pendente com refletor em alumínio anodizado facho concentrado para 1 lâmpada vapor metálico elipsoidal de 250 ou 400W</t>
  </si>
  <si>
    <t>41.14.770</t>
  </si>
  <si>
    <t>Luminária quadrada de embutir tipo calha fechada, com difusor plano, para 4 lâmpadas fluorescentes tubulares de 14/16/18 W</t>
  </si>
  <si>
    <t>41.14.780</t>
  </si>
  <si>
    <t>Luminária retangular de sobrepor tipo calha fechada, com difusor plano, para 4 lâmpadas fluorescentes tubulares de 14/16/18 W</t>
  </si>
  <si>
    <t>41.14.790</t>
  </si>
  <si>
    <t>Luminária retangular de embutir tipo calha aberta com refletor assimétrico em alumínio de alto brilho para 2 lâmpadas fluorescentes tubulares de 28/54W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</si>
  <si>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</si>
  <si>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</si>
  <si>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</si>
  <si>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</si>
  <si>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</si>
  <si>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</si>
  <si>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</si>
  <si>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</si>
  <si>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</si>
  <si>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</si>
  <si>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</si>
  <si>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</si>
  <si>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</si>
  <si>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</si>
  <si>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</si>
  <si>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</si>
  <si>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</si>
  <si>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38 a 41 W</t>
  </si>
  <si>
    <t>41.31.070</t>
  </si>
  <si>
    <t>Luminária LED quadrada de sobrepor com difusor prismático translúcido, 4000 K, fluxo luminoso de 1363 a 1800 lm, potência de 15 a 24 W</t>
  </si>
  <si>
    <t>41.31.080</t>
  </si>
  <si>
    <t>Luminária LED redonda de embutir com difusor translúcido, 4000 K, fluxo luminoso de 800 a 1060 lm, potência de 9 a 12 W</t>
  </si>
  <si>
    <t>41.31.087</t>
  </si>
  <si>
    <t>Luminária LED redonda de sobrepor com difusor recuado translucido, 4000 K, fluxo luminoso de 1900 a 2000 lm, potência de 17 a 19 W</t>
  </si>
  <si>
    <t>41.31.100</t>
  </si>
  <si>
    <t>Projetor LED verde retangular, foco orientável, para fixação no piso ou parede, potência de 7,5 W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</si>
  <si>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</si>
  <si>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</si>
  <si>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</si>
  <si>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</si>
  <si>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</si>
  <si>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</si>
  <si>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</si>
  <si>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</si>
  <si>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</si>
  <si>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</si>
  <si>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</si>
  <si>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</si>
  <si>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</si>
  <si>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</si>
  <si>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</si>
  <si>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</si>
  <si>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</si>
  <si>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</si>
  <si>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</si>
  <si>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</si>
  <si>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</si>
  <si>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</si>
  <si>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</si>
  <si>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</si>
  <si>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</si>
  <si>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</si>
  <si>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</si>
  <si>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</si>
  <si>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</si>
  <si>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</si>
  <si>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</si>
  <si>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</si>
  <si>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</si>
  <si>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</si>
  <si>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</si>
  <si>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</si>
  <si>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</si>
  <si>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</si>
  <si>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</si>
  <si>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</si>
  <si>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</si>
  <si>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</si>
  <si>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</si>
  <si>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</si>
  <si>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</si>
  <si>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</si>
  <si>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</si>
  <si>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</si>
  <si>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</si>
  <si>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</si>
  <si>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</si>
  <si>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</si>
  <si>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</si>
  <si>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</si>
  <si>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</si>
  <si>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</si>
  <si>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</si>
  <si>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</si>
  <si>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</si>
  <si>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</si>
  <si>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</si>
  <si>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</si>
  <si>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</si>
  <si>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</si>
  <si>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</si>
  <si>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</si>
  <si>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</si>
  <si>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</si>
  <si>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</si>
  <si>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</si>
  <si>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</si>
  <si>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</si>
  <si>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</si>
  <si>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</si>
  <si>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</si>
  <si>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</si>
  <si>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</si>
  <si>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</si>
  <si>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</si>
  <si>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</si>
  <si>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</si>
  <si>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</si>
  <si>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</si>
  <si>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</si>
  <si>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</si>
  <si>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</si>
  <si>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</si>
  <si>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3/4'' x 3 m</t>
  </si>
  <si>
    <t>42.05.200</t>
  </si>
  <si>
    <t>Haste de aterramento de 5/8'' x 2,4 m</t>
  </si>
  <si>
    <t>42.05.210</t>
  </si>
  <si>
    <t>Haste de aterramento de 5/8'' x 3 m</t>
  </si>
  <si>
    <t>42.05.220</t>
  </si>
  <si>
    <t>Mastro para sinalizador de obstáculo, de 1,5 m x 3/4''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</si>
  <si>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</si>
  <si>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</si>
  <si>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</si>
  <si>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</si>
  <si>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</si>
  <si>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</si>
  <si>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</si>
  <si>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</si>
  <si>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</si>
  <si>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3/8"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</si>
  <si>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</si>
  <si>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</si>
  <si>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</si>
  <si>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</si>
  <si>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</si>
  <si>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</si>
  <si>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</si>
  <si>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</si>
  <si>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</si>
  <si>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</si>
  <si>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</si>
  <si>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</si>
  <si>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</si>
  <si>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</si>
  <si>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</si>
  <si>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</si>
  <si>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</si>
  <si>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</si>
  <si>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</si>
  <si>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</si>
  <si>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</si>
  <si>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</si>
  <si>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</si>
  <si>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</si>
  <si>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</si>
  <si>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7/8" x 1/8" e/ou cabo de cobre nu, com base ondulada</t>
  </si>
  <si>
    <t>42.05.520</t>
  </si>
  <si>
    <t>Suporte para fixação de fita de alumínio 7/8" x 1/8",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</si>
  <si>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</si>
  <si>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</si>
  <si>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</si>
  <si>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</si>
  <si>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</si>
  <si>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</si>
  <si>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</si>
  <si>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</si>
  <si>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</si>
  <si>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</si>
  <si>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</si>
  <si>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</si>
  <si>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</si>
  <si>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</si>
  <si>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</si>
  <si>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</si>
  <si>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</si>
  <si>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</si>
  <si>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</si>
  <si>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</si>
  <si>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</si>
  <si>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</si>
  <si>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</si>
  <si>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</si>
  <si>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</si>
  <si>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</si>
  <si>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</si>
  <si>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</si>
  <si>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</si>
  <si>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</si>
  <si>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</si>
  <si>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</si>
  <si>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</si>
  <si>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</si>
  <si>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</si>
  <si>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</si>
  <si>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</si>
  <si>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</si>
  <si>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</si>
  <si>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</si>
  <si>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</si>
  <si>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</si>
  <si>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</si>
  <si>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</si>
  <si>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</si>
  <si>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</si>
  <si>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</si>
  <si>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</si>
  <si>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</si>
  <si>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</si>
  <si>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</si>
  <si>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</si>
  <si>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</si>
  <si>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</si>
  <si>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</si>
  <si>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</si>
  <si>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</si>
  <si>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</si>
  <si>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</si>
  <si>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</si>
  <si>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</si>
  <si>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</si>
  <si>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</si>
  <si>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</si>
  <si>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</si>
  <si>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</si>
  <si>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</si>
  <si>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</si>
  <si>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</si>
  <si>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</si>
  <si>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</si>
  <si>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</si>
  <si>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</si>
  <si>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</si>
  <si>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</si>
  <si>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</si>
  <si>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</si>
  <si>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</si>
  <si>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</si>
  <si>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</si>
  <si>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</si>
  <si>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</si>
  <si>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</si>
  <si>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</si>
  <si>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</si>
  <si>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</si>
  <si>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</si>
  <si>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</si>
  <si>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</si>
  <si>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</si>
  <si>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</si>
  <si>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</si>
  <si>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</si>
  <si>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</si>
  <si>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</si>
  <si>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</si>
  <si>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</si>
  <si>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</si>
  <si>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</si>
  <si>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</si>
  <si>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</si>
  <si>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</si>
  <si>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</si>
  <si>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</si>
  <si>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</si>
  <si>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</si>
  <si>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</si>
  <si>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</si>
  <si>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</si>
  <si>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</si>
  <si>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</si>
  <si>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</si>
  <si>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</si>
  <si>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</si>
  <si>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</si>
  <si>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</si>
  <si>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</si>
  <si>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</si>
  <si>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</si>
  <si>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</si>
  <si>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</si>
  <si>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</si>
  <si>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</si>
  <si>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</si>
  <si>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</si>
  <si>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</si>
  <si>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</si>
  <si>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</si>
  <si>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</si>
  <si>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</si>
  <si>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</si>
  <si>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</si>
  <si>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</si>
  <si>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</si>
  <si>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</si>
  <si>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</si>
  <si>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</si>
  <si>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</si>
  <si>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</si>
  <si>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</si>
  <si>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</si>
  <si>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</si>
  <si>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</si>
  <si>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</si>
  <si>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</si>
  <si>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</si>
  <si>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</si>
  <si>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</si>
  <si>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</si>
  <si>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</si>
  <si>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</si>
  <si>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</si>
  <si>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</si>
  <si>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</si>
  <si>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</si>
  <si>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</si>
  <si>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</si>
  <si>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</si>
  <si>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</si>
  <si>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</si>
  <si>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</si>
  <si>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</si>
  <si>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</si>
  <si>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</si>
  <si>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</si>
  <si>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</si>
  <si>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</si>
  <si>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</si>
  <si>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</si>
  <si>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</si>
  <si>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</si>
  <si>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</si>
  <si>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</si>
  <si>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</si>
  <si>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</si>
  <si>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</si>
  <si>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</si>
  <si>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</si>
  <si>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</si>
  <si>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</si>
  <si>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</si>
  <si>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</si>
  <si>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</si>
  <si>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</si>
  <si>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</si>
  <si>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</si>
  <si>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</si>
  <si>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</si>
  <si>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</si>
  <si>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</si>
  <si>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</si>
  <si>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</si>
  <si>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</si>
  <si>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</si>
  <si>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</si>
  <si>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</si>
  <si>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</si>
  <si>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</si>
  <si>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</si>
  <si>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</si>
  <si>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</si>
  <si>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</si>
  <si>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</si>
  <si>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</si>
  <si>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</si>
  <si>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</si>
  <si>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</si>
  <si>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</si>
  <si>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</si>
  <si>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</si>
  <si>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</si>
  <si>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</si>
  <si>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</si>
  <si>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</si>
  <si>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</si>
  <si>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</si>
  <si>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</si>
  <si>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</si>
  <si>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</si>
  <si>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</si>
  <si>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</si>
  <si>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</si>
  <si>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</si>
  <si>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</si>
  <si>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</si>
  <si>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</si>
  <si>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</si>
  <si>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</si>
  <si>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</si>
  <si>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</si>
  <si>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</si>
  <si>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</si>
  <si>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</si>
  <si>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</si>
  <si>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</si>
  <si>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</si>
  <si>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</si>
  <si>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</si>
  <si>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</si>
  <si>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</si>
  <si>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</si>
  <si>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</si>
  <si>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</si>
  <si>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</si>
  <si>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</si>
  <si>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</si>
  <si>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</si>
  <si>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</si>
  <si>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</si>
  <si>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</si>
  <si>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</si>
  <si>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</si>
  <si>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</si>
  <si>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</si>
  <si>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</si>
  <si>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</si>
  <si>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</si>
  <si>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</si>
  <si>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</si>
  <si>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</si>
  <si>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</si>
  <si>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</si>
  <si>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</si>
  <si>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</si>
  <si>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</si>
  <si>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</si>
  <si>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</si>
  <si>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</si>
  <si>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</si>
  <si>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</si>
  <si>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</si>
  <si>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</si>
  <si>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43.20.250</t>
  </si>
  <si>
    <t>Poço termométrico em alumínio, com haste de 30mm e rosca 1/2" npt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</si>
  <si>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</si>
  <si>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</si>
  <si>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</si>
  <si>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</si>
  <si>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</si>
  <si>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</si>
  <si>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</si>
  <si>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</si>
  <si>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</si>
  <si>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</si>
  <si>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</si>
  <si>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</si>
  <si>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</si>
  <si>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</si>
  <si>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</si>
  <si>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</si>
  <si>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</si>
  <si>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</si>
  <si>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</si>
  <si>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</si>
  <si>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</si>
  <si>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</si>
  <si>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</si>
  <si>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</si>
  <si>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</si>
  <si>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</si>
  <si>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</si>
  <si>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</si>
  <si>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</si>
  <si>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</si>
  <si>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</si>
  <si>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</si>
  <si>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</si>
  <si>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</si>
  <si>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</si>
  <si>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</si>
  <si>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</si>
  <si>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</si>
  <si>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</si>
  <si>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</si>
  <si>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</si>
  <si>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</si>
  <si>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</si>
  <si>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</si>
  <si>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</si>
  <si>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</si>
  <si>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</si>
  <si>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</si>
  <si>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</si>
  <si>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</si>
  <si>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</si>
  <si>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</si>
  <si>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</si>
  <si>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</si>
  <si>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</si>
  <si>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</si>
  <si>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</si>
  <si>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</si>
  <si>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</si>
  <si>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</si>
  <si>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</si>
  <si>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</si>
  <si>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</si>
  <si>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</si>
  <si>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</si>
  <si>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</si>
  <si>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</si>
  <si>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</si>
  <si>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</si>
  <si>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</si>
  <si>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</si>
  <si>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</si>
  <si>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</si>
  <si>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</si>
  <si>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</si>
  <si>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</si>
  <si>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</si>
  <si>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</si>
  <si>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</si>
  <si>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</si>
  <si>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</si>
  <si>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</si>
  <si>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</si>
  <si>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</si>
  <si>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</si>
  <si>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</si>
  <si>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</si>
  <si>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</si>
  <si>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</si>
  <si>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</si>
  <si>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</si>
  <si>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</si>
  <si>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</si>
  <si>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</si>
  <si>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</si>
  <si>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</si>
  <si>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</si>
  <si>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</si>
  <si>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</si>
  <si>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</si>
  <si>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</si>
  <si>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</si>
  <si>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</si>
  <si>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</si>
  <si>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</si>
  <si>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</si>
  <si>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</si>
  <si>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</si>
  <si>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</si>
  <si>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</si>
  <si>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</si>
  <si>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</si>
  <si>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</si>
  <si>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</si>
  <si>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</si>
  <si>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</si>
  <si>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</si>
  <si>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</si>
  <si>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</si>
  <si>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</si>
  <si>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</si>
  <si>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</si>
  <si>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</si>
  <si>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</si>
  <si>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</si>
  <si>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</si>
  <si>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</si>
  <si>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</si>
  <si>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</si>
  <si>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</si>
  <si>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</si>
  <si>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</si>
  <si>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</si>
  <si>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</si>
  <si>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</si>
  <si>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</si>
  <si>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</si>
  <si>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</si>
  <si>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</si>
  <si>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</si>
  <si>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</si>
  <si>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</si>
  <si>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</si>
  <si>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</si>
  <si>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</si>
  <si>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</si>
  <si>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</si>
  <si>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</si>
  <si>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</si>
  <si>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</si>
  <si>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</si>
  <si>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</si>
  <si>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</si>
  <si>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</si>
  <si>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</si>
  <si>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</si>
  <si>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</si>
  <si>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</si>
  <si>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</si>
  <si>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</si>
  <si>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</si>
  <si>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</si>
  <si>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</si>
  <si>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</si>
  <si>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</si>
  <si>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</si>
  <si>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</si>
  <si>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</si>
  <si>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</si>
  <si>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</si>
  <si>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</si>
  <si>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</si>
  <si>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</si>
  <si>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</si>
  <si>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</si>
  <si>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</si>
  <si>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</si>
  <si>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</si>
  <si>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</si>
  <si>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</si>
  <si>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</si>
  <si>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</si>
  <si>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</si>
  <si>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</si>
  <si>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</si>
  <si>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</si>
  <si>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</si>
  <si>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</si>
  <si>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</si>
  <si>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</si>
  <si>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</si>
  <si>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</si>
  <si>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</si>
  <si>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</si>
  <si>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</si>
  <si>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</si>
  <si>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</si>
  <si>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</si>
  <si>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</si>
  <si>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</si>
  <si>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</si>
  <si>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</si>
  <si>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</si>
  <si>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</si>
  <si>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</si>
  <si>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</si>
  <si>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</si>
  <si>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</si>
  <si>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</si>
  <si>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</si>
  <si>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</si>
  <si>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</si>
  <si>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</si>
  <si>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</si>
  <si>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</si>
  <si>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</si>
  <si>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</si>
  <si>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</si>
  <si>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</si>
  <si>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</si>
  <si>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</si>
  <si>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</si>
  <si>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</si>
  <si>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</si>
  <si>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</si>
  <si>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</si>
  <si>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</si>
  <si>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</si>
  <si>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</si>
  <si>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</si>
  <si>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</si>
  <si>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</si>
  <si>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</si>
  <si>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</si>
  <si>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</si>
  <si>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</si>
  <si>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</si>
  <si>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</si>
  <si>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</si>
  <si>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</si>
  <si>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</si>
  <si>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</si>
  <si>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</si>
  <si>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</si>
  <si>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</si>
  <si>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</si>
  <si>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</si>
  <si>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</si>
  <si>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</si>
  <si>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</si>
  <si>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</si>
  <si>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</si>
  <si>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</si>
  <si>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</si>
  <si>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</si>
  <si>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</si>
  <si>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</si>
  <si>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</si>
  <si>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</si>
  <si>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</si>
  <si>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</si>
  <si>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</si>
  <si>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</si>
  <si>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</si>
  <si>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</si>
  <si>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</si>
  <si>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</si>
  <si>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</si>
  <si>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</si>
  <si>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</si>
  <si>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</si>
  <si>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</si>
  <si>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</si>
  <si>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</si>
  <si>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</si>
  <si>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</si>
  <si>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</si>
  <si>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</si>
  <si>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</si>
  <si>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</si>
  <si>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</si>
  <si>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</si>
  <si>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</si>
  <si>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</si>
  <si>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</si>
  <si>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</si>
  <si>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</si>
  <si>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</si>
  <si>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</si>
  <si>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</si>
  <si>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</si>
  <si>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</si>
  <si>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</si>
  <si>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</si>
  <si>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</si>
  <si>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</si>
  <si>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</si>
  <si>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</si>
  <si>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</si>
  <si>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</si>
  <si>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</si>
  <si>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</si>
  <si>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</si>
  <si>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</si>
  <si>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</si>
  <si>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</si>
  <si>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</si>
  <si>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</si>
  <si>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</si>
  <si>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</si>
  <si>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</si>
  <si>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</si>
  <si>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</si>
  <si>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</si>
  <si>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</si>
  <si>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</si>
  <si>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</si>
  <si>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</si>
  <si>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</si>
  <si>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</si>
  <si>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</si>
  <si>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</si>
  <si>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</si>
  <si>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</si>
  <si>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</si>
  <si>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</si>
  <si>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</si>
  <si>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</si>
  <si>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</si>
  <si>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</si>
  <si>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</si>
  <si>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</si>
  <si>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</si>
  <si>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</si>
  <si>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</si>
  <si>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</si>
  <si>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</si>
  <si>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</si>
  <si>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</si>
  <si>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</si>
  <si>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</si>
  <si>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</si>
  <si>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</si>
  <si>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</si>
  <si>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</si>
  <si>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</si>
  <si>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</si>
  <si>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</si>
  <si>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</si>
  <si>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</si>
  <si>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</si>
  <si>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</si>
  <si>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</si>
  <si>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</si>
  <si>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</si>
  <si>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</si>
  <si>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</si>
  <si>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</si>
  <si>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</si>
  <si>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</si>
  <si>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</si>
  <si>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</si>
  <si>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</si>
  <si>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</si>
  <si>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</si>
  <si>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</si>
  <si>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</si>
  <si>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</si>
  <si>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</si>
  <si>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</si>
  <si>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</si>
  <si>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</si>
  <si>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</si>
  <si>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</si>
  <si>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</si>
  <si>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</si>
  <si>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</si>
  <si>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</si>
  <si>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</si>
  <si>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</si>
  <si>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</si>
  <si>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</si>
  <si>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</si>
  <si>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</si>
  <si>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</si>
  <si>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</si>
  <si>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</si>
  <si>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</si>
  <si>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</si>
  <si>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</si>
  <si>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</si>
  <si>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</si>
  <si>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</si>
  <si>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</si>
  <si>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</si>
  <si>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</si>
  <si>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</si>
  <si>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</si>
  <si>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</si>
  <si>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</si>
  <si>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</si>
  <si>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</si>
  <si>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</si>
  <si>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</si>
  <si>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</si>
  <si>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</si>
  <si>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</si>
  <si>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</si>
  <si>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</si>
  <si>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</si>
  <si>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</si>
  <si>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</si>
  <si>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</si>
  <si>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</si>
  <si>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</si>
  <si>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</si>
  <si>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</si>
  <si>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</si>
  <si>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</si>
  <si>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</si>
  <si>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</si>
  <si>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</si>
  <si>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</si>
  <si>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</si>
  <si>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</si>
  <si>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</si>
  <si>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</si>
  <si>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</si>
  <si>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</si>
  <si>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</si>
  <si>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</si>
  <si>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</si>
  <si>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</si>
  <si>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</si>
  <si>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</si>
  <si>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</si>
  <si>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</si>
  <si>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</si>
  <si>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</si>
  <si>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</si>
  <si>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</si>
  <si>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</si>
  <si>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</si>
  <si>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</si>
  <si>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</si>
  <si>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</si>
  <si>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</si>
  <si>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</si>
  <si>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</si>
  <si>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</si>
  <si>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</si>
  <si>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</si>
  <si>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</si>
  <si>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</si>
  <si>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</si>
  <si>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</si>
  <si>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</si>
  <si>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</si>
  <si>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</si>
  <si>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</si>
  <si>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</si>
  <si>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</si>
  <si>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</si>
  <si>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</si>
  <si>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</si>
  <si>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</si>
  <si>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</si>
  <si>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</si>
  <si>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</si>
  <si>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</si>
  <si>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</si>
  <si>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</si>
  <si>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</si>
  <si>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</si>
  <si>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</si>
  <si>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</si>
  <si>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</si>
  <si>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</si>
  <si>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</si>
  <si>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</si>
  <si>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</si>
  <si>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</si>
  <si>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</si>
  <si>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</si>
  <si>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</si>
  <si>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</si>
  <si>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</si>
  <si>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</si>
  <si>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</si>
  <si>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</si>
  <si>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</si>
  <si>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</si>
  <si>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</si>
  <si>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</si>
  <si>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</si>
  <si>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</si>
  <si>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</si>
  <si>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</si>
  <si>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</si>
  <si>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</si>
  <si>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</si>
  <si>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</si>
  <si>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</si>
  <si>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</si>
  <si>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</si>
  <si>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</si>
  <si>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</si>
  <si>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</si>
  <si>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</si>
  <si>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</si>
  <si>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</si>
  <si>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</si>
  <si>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</si>
  <si>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</si>
  <si>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</si>
  <si>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</si>
  <si>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</si>
  <si>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</si>
  <si>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</si>
  <si>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</si>
  <si>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</si>
  <si>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</si>
  <si>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</si>
  <si>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</si>
  <si>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</si>
  <si>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</si>
  <si>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</si>
  <si>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</si>
  <si>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</si>
  <si>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</si>
  <si>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</si>
  <si>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</si>
  <si>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</si>
  <si>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</si>
  <si>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</si>
  <si>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</si>
  <si>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</si>
  <si>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</si>
  <si>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</si>
  <si>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</si>
  <si>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</si>
  <si>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</si>
  <si>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</si>
  <si>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</si>
  <si>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</si>
  <si>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</si>
  <si>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</si>
  <si>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</si>
  <si>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</si>
  <si>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</si>
  <si>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</si>
  <si>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</si>
  <si>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</si>
  <si>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</si>
  <si>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</si>
  <si>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</si>
  <si>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</si>
  <si>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</si>
  <si>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</si>
  <si>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</si>
  <si>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</si>
  <si>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</si>
  <si>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</si>
  <si>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</si>
  <si>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</si>
  <si>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</si>
  <si>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</si>
  <si>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</si>
  <si>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</si>
  <si>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</si>
  <si>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</si>
  <si>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</si>
  <si>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</si>
  <si>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</si>
  <si>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</si>
  <si>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</si>
  <si>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</si>
  <si>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</si>
  <si>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</si>
  <si>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</si>
  <si>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</si>
  <si>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</si>
  <si>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</si>
  <si>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</si>
  <si>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</si>
  <si>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</si>
  <si>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</si>
  <si>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</si>
  <si>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</si>
  <si>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</si>
  <si>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</si>
  <si>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</si>
  <si>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</si>
  <si>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</si>
  <si>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</si>
  <si>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</si>
  <si>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</si>
  <si>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</si>
  <si>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</si>
  <si>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</si>
  <si>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</si>
  <si>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</si>
  <si>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</si>
  <si>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</si>
  <si>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</si>
  <si>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</si>
  <si>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</si>
  <si>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</si>
  <si>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</si>
  <si>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</si>
  <si>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</si>
  <si>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</si>
  <si>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</si>
  <si>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</si>
  <si>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</si>
  <si>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</si>
  <si>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</si>
  <si>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</si>
  <si>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</si>
  <si>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</si>
  <si>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</si>
  <si>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</si>
  <si>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</si>
  <si>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</si>
  <si>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</si>
  <si>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</si>
  <si>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</si>
  <si>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</si>
  <si>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</si>
  <si>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</si>
  <si>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</si>
  <si>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</si>
  <si>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</si>
  <si>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</si>
  <si>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</si>
  <si>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</si>
  <si>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</si>
  <si>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</si>
  <si>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</si>
  <si>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</si>
  <si>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</si>
  <si>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</si>
  <si>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</si>
  <si>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</si>
  <si>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</si>
  <si>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</si>
  <si>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</si>
  <si>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</si>
  <si>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</si>
  <si>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</si>
  <si>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</si>
  <si>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</si>
  <si>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</si>
  <si>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</si>
  <si>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</si>
  <si>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</si>
  <si>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</si>
  <si>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</si>
  <si>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</si>
  <si>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</si>
  <si>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</si>
  <si>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</si>
  <si>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</si>
  <si>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</si>
  <si>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</si>
  <si>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</si>
  <si>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</si>
  <si>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</si>
  <si>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</si>
  <si>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</si>
  <si>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</si>
  <si>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</si>
  <si>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</si>
  <si>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</si>
  <si>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</si>
  <si>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</si>
  <si>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</si>
  <si>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</si>
  <si>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</si>
  <si>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</si>
  <si>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</si>
  <si>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</si>
  <si>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</si>
  <si>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</si>
  <si>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</si>
  <si>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</si>
  <si>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</si>
  <si>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</si>
  <si>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</si>
  <si>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</si>
  <si>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</si>
  <si>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</si>
  <si>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</si>
  <si>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</si>
  <si>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</si>
  <si>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</si>
  <si>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</si>
  <si>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</si>
  <si>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</si>
  <si>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</si>
  <si>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</si>
  <si>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</si>
  <si>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</si>
  <si>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</si>
  <si>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</si>
  <si>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</si>
  <si>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</si>
  <si>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</si>
  <si>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</si>
  <si>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</si>
  <si>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</si>
  <si>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</si>
  <si>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</si>
  <si>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</si>
  <si>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</si>
  <si>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</si>
  <si>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</si>
  <si>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</si>
  <si>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</si>
  <si>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</si>
  <si>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</si>
  <si>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</si>
  <si>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</si>
  <si>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</si>
  <si>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</si>
  <si>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</si>
  <si>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</si>
  <si>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</si>
  <si>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</si>
  <si>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</si>
  <si>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</si>
  <si>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</si>
  <si>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</si>
  <si>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</si>
  <si>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</si>
  <si>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</si>
  <si>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</si>
  <si>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</si>
  <si>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</si>
  <si>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</si>
  <si>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</si>
  <si>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</si>
  <si>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</si>
  <si>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</si>
  <si>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</si>
  <si>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</si>
  <si>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</si>
  <si>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</si>
  <si>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</si>
  <si>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</si>
  <si>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</si>
  <si>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</si>
  <si>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</si>
  <si>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</si>
  <si>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</si>
  <si>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</si>
  <si>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</si>
  <si>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</si>
  <si>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</si>
  <si>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</si>
  <si>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</si>
  <si>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</si>
  <si>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</si>
  <si>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</si>
  <si>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</si>
  <si>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</si>
  <si>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</si>
  <si>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</si>
  <si>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</si>
  <si>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</si>
  <si>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</si>
  <si>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</si>
  <si>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</si>
  <si>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</si>
  <si>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</si>
  <si>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</si>
  <si>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</si>
  <si>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</si>
  <si>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</si>
  <si>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</si>
  <si>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</si>
  <si>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</si>
  <si>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</si>
  <si>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</si>
  <si>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</si>
  <si>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</si>
  <si>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</si>
  <si>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</si>
  <si>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</si>
  <si>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</si>
  <si>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</si>
  <si>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</si>
  <si>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</si>
  <si>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</si>
  <si>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</si>
  <si>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</si>
  <si>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</si>
  <si>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</si>
  <si>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</si>
  <si>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</si>
  <si>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</si>
  <si>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</si>
  <si>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</si>
  <si>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</si>
  <si>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</si>
  <si>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</si>
  <si>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</si>
  <si>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</si>
  <si>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</si>
  <si>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</si>
  <si>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</si>
  <si>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</si>
  <si>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</si>
  <si>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</si>
  <si>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</si>
  <si>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</si>
  <si>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</si>
  <si>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</si>
  <si>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</si>
  <si>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</si>
  <si>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</si>
  <si>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</si>
  <si>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</si>
  <si>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</si>
  <si>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</si>
  <si>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</si>
  <si>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</si>
  <si>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</si>
  <si>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</si>
  <si>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</si>
  <si>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</si>
  <si>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</si>
  <si>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</si>
  <si>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</si>
  <si>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</si>
  <si>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</si>
  <si>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</si>
  <si>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</si>
  <si>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</si>
  <si>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</si>
  <si>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</si>
  <si>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</si>
  <si>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</si>
  <si>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</si>
  <si>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</si>
  <si>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</si>
  <si>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</si>
  <si>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</si>
  <si>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</si>
  <si>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</si>
  <si>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</si>
  <si>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</si>
  <si>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</si>
  <si>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</si>
  <si>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</si>
  <si>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</si>
  <si>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</si>
  <si>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</si>
  <si>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</si>
  <si>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</si>
  <si>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</si>
  <si>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</si>
  <si>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</si>
  <si>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</si>
  <si>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</si>
  <si>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</si>
  <si>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</si>
  <si>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</si>
  <si>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</si>
  <si>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</si>
  <si>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</si>
  <si>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</si>
  <si>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</si>
  <si>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</si>
  <si>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</si>
  <si>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</si>
  <si>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</si>
  <si>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</si>
  <si>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</si>
  <si>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</si>
  <si>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</si>
  <si>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</si>
  <si>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</si>
  <si>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</si>
  <si>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</si>
  <si>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</si>
  <si>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</si>
  <si>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</si>
  <si>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</si>
  <si>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</si>
  <si>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</si>
  <si>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</si>
  <si>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</si>
  <si>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</si>
  <si>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</si>
  <si>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</si>
  <si>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</si>
  <si>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</si>
  <si>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</si>
  <si>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</si>
  <si>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</si>
  <si>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</si>
  <si>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</si>
  <si>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</si>
  <si>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</si>
  <si>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</si>
  <si>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</si>
  <si>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</si>
  <si>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</si>
  <si>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</si>
  <si>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</si>
  <si>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</si>
  <si>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</si>
  <si>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</si>
  <si>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</si>
  <si>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</si>
  <si>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</si>
  <si>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</si>
  <si>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</si>
  <si>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</si>
  <si>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</si>
  <si>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</si>
  <si>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</si>
  <si>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</si>
  <si>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</si>
  <si>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</si>
  <si>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</si>
  <si>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</si>
  <si>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</si>
  <si>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</si>
  <si>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</si>
  <si>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</si>
  <si>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</si>
  <si>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</si>
  <si>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</si>
  <si>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</si>
  <si>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</si>
  <si>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</si>
  <si>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</si>
  <si>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</si>
  <si>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</si>
  <si>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</si>
  <si>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</si>
  <si>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</si>
  <si>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</si>
  <si>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</si>
  <si>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</si>
  <si>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</si>
  <si>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</si>
  <si>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</si>
  <si>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</si>
  <si>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</si>
  <si>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</si>
  <si>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</si>
  <si>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</si>
  <si>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</si>
  <si>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</si>
  <si>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</si>
  <si>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</si>
  <si>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</si>
  <si>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</si>
  <si>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</si>
  <si>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</si>
  <si>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</si>
  <si>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</si>
  <si>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</si>
  <si>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</si>
  <si>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</si>
  <si>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</si>
  <si>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</si>
  <si>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</si>
  <si>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</si>
  <si>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</si>
  <si>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</si>
  <si>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</si>
  <si>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</si>
  <si>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</si>
  <si>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</si>
  <si>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</si>
  <si>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</si>
  <si>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</si>
  <si>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</si>
  <si>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</si>
  <si>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</si>
  <si>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</si>
  <si>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</si>
  <si>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</si>
  <si>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</si>
  <si>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</si>
  <si>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</si>
  <si>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</si>
  <si>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</si>
  <si>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</si>
  <si>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</si>
  <si>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</si>
  <si>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</si>
  <si>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</si>
  <si>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</si>
  <si>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</si>
  <si>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</si>
  <si>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</si>
  <si>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</si>
  <si>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</si>
  <si>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</si>
  <si>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</si>
  <si>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</si>
  <si>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</si>
  <si>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</si>
  <si>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</si>
  <si>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</si>
  <si>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</si>
  <si>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</si>
  <si>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</si>
  <si>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</si>
  <si>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</si>
  <si>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</si>
  <si>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</si>
  <si>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</si>
  <si>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</si>
  <si>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</si>
  <si>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</si>
  <si>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</si>
  <si>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</si>
  <si>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</si>
  <si>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</si>
  <si>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</si>
  <si>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</si>
  <si>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</si>
  <si>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</si>
  <si>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</si>
  <si>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</si>
  <si>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</si>
  <si>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</si>
  <si>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</si>
  <si>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</si>
  <si>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</si>
  <si>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</si>
  <si>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</si>
  <si>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</si>
  <si>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</si>
  <si>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</si>
  <si>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</si>
  <si>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</si>
  <si>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</si>
  <si>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</si>
  <si>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</si>
  <si>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</si>
  <si>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</si>
  <si>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</si>
  <si>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</si>
  <si>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</si>
  <si>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</si>
  <si>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</si>
  <si>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</si>
  <si>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</si>
  <si>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</si>
  <si>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</si>
  <si>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</si>
  <si>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</si>
  <si>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</si>
  <si>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</si>
  <si>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</si>
  <si>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</si>
  <si>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</si>
  <si>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</si>
  <si>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</si>
  <si>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</si>
  <si>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</si>
  <si>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</si>
  <si>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</si>
  <si>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</si>
  <si>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</si>
  <si>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</si>
  <si>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</si>
  <si>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</si>
  <si>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</si>
  <si>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</si>
  <si>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</si>
  <si>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</si>
  <si>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</si>
  <si>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</si>
  <si>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</si>
  <si>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</si>
  <si>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</si>
  <si>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</si>
  <si>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</si>
  <si>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</si>
  <si>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</si>
  <si>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</si>
  <si>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</si>
  <si>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</si>
  <si>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</si>
  <si>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</si>
  <si>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</si>
  <si>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</si>
  <si>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</si>
  <si>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</si>
  <si>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</si>
  <si>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</si>
  <si>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</si>
  <si>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</si>
  <si>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</si>
  <si>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</si>
  <si>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</si>
  <si>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</si>
  <si>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</si>
  <si>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</si>
  <si>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</si>
  <si>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</si>
  <si>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</si>
  <si>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</si>
  <si>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</si>
  <si>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</si>
  <si>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</si>
  <si>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</si>
  <si>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</si>
  <si>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</si>
  <si>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</si>
  <si>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</si>
  <si>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</si>
  <si>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</si>
  <si>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</si>
  <si>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</si>
  <si>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</si>
  <si>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</si>
  <si>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</si>
  <si>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</si>
  <si>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</si>
  <si>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</si>
  <si>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</si>
  <si>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</si>
  <si>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</si>
  <si>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</si>
  <si>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</si>
  <si>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</si>
  <si>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</si>
  <si>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</si>
  <si>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</si>
  <si>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</si>
  <si>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</si>
  <si>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</si>
  <si>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</si>
  <si>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</si>
  <si>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</si>
  <si>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</si>
  <si>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</si>
  <si>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</si>
  <si>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</si>
  <si>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</si>
  <si>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</si>
  <si>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</si>
  <si>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</si>
  <si>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</si>
  <si>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</si>
  <si>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</si>
  <si>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</si>
  <si>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</si>
  <si>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</si>
  <si>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</si>
  <si>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</si>
  <si>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</si>
  <si>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</si>
  <si>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</si>
  <si>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</si>
  <si>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</si>
  <si>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</si>
  <si>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</si>
  <si>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</si>
  <si>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</si>
  <si>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</si>
  <si>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</si>
  <si>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</si>
  <si>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</si>
  <si>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</si>
  <si>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</si>
  <si>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</si>
  <si>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</si>
  <si>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</si>
  <si>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</si>
  <si>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</si>
  <si>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</si>
  <si>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</si>
  <si>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</si>
  <si>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</si>
  <si>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</si>
  <si>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</si>
  <si>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</si>
  <si>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</si>
  <si>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</si>
  <si>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</si>
  <si>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</si>
  <si>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</si>
  <si>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</si>
  <si>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</si>
  <si>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</si>
  <si>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</si>
  <si>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47.07.090</t>
  </si>
  <si>
    <t>Válvula de esfera em aço carbono fundido, passagem plena, extremidades rosqueáveis, classe 300 libras para vapor saturado, DN= 2´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</si>
  <si>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</si>
  <si>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</si>
  <si>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</si>
  <si>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</si>
  <si>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</si>
  <si>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</si>
  <si>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</si>
  <si>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</si>
  <si>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</si>
  <si>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</si>
  <si>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</si>
  <si>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</si>
  <si>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</si>
  <si>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</si>
  <si>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</si>
  <si>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</si>
  <si>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</si>
  <si>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</si>
  <si>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</si>
  <si>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</si>
  <si>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</si>
  <si>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</si>
  <si>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</si>
  <si>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</si>
  <si>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</si>
  <si>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</si>
  <si>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</si>
  <si>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</si>
  <si>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</si>
  <si>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</si>
  <si>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</si>
  <si>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</si>
  <si>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</si>
  <si>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</si>
  <si>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</si>
  <si>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</si>
  <si>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</si>
  <si>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</si>
  <si>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</si>
  <si>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</si>
  <si>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</si>
  <si>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</si>
  <si>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</si>
  <si>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</si>
  <si>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</si>
  <si>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</si>
  <si>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</si>
  <si>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</si>
  <si>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</si>
  <si>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</si>
  <si>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</si>
  <si>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</si>
  <si>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</si>
  <si>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</si>
  <si>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</si>
  <si>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</si>
  <si>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</si>
  <si>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</si>
  <si>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</si>
  <si>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</si>
  <si>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</si>
  <si>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</si>
  <si>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</si>
  <si>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</si>
  <si>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</si>
  <si>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</si>
  <si>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</si>
  <si>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</si>
  <si>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</si>
  <si>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4''</t>
  </si>
  <si>
    <t>47.20.190</t>
  </si>
  <si>
    <t>Chave de fluxo tipo palheta para tubulação de líquidos</t>
  </si>
  <si>
    <t>47.20.300</t>
  </si>
  <si>
    <t>Chave de fluxo de água com retardo para tubulações com diâmetro nominal de 1" a 6"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</si>
  <si>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</si>
  <si>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</si>
  <si>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</si>
  <si>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</si>
  <si>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</si>
  <si>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</si>
  <si>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</si>
  <si>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</si>
  <si>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</si>
  <si>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</si>
  <si>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</si>
  <si>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</si>
  <si>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</si>
  <si>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</si>
  <si>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</si>
  <si>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</si>
  <si>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</si>
  <si>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</si>
  <si>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</si>
  <si>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</si>
  <si>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</si>
  <si>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</si>
  <si>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</si>
  <si>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</si>
  <si>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</si>
  <si>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</si>
  <si>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</si>
  <si>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</si>
  <si>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</si>
  <si>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</si>
  <si>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</si>
  <si>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</si>
  <si>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</si>
  <si>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</si>
  <si>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</si>
  <si>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</si>
  <si>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</si>
  <si>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</si>
  <si>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</si>
  <si>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</si>
  <si>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</si>
  <si>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</si>
  <si>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</si>
  <si>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</si>
  <si>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</si>
  <si>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</si>
  <si>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</si>
  <si>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</si>
  <si>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</si>
  <si>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</si>
  <si>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</si>
  <si>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</si>
  <si>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</si>
  <si>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</si>
  <si>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</si>
  <si>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</si>
  <si>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</si>
  <si>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</si>
  <si>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</si>
  <si>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</si>
  <si>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</si>
  <si>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</si>
  <si>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</si>
  <si>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</si>
  <si>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</si>
  <si>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</si>
  <si>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</si>
  <si>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</si>
  <si>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</si>
  <si>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</si>
  <si>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</si>
  <si>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</si>
  <si>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</si>
  <si>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</si>
  <si>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</si>
  <si>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</si>
  <si>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</si>
  <si>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</si>
  <si>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</si>
  <si>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</si>
  <si>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</si>
  <si>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</si>
  <si>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</si>
  <si>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</si>
  <si>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</si>
  <si>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</si>
  <si>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</si>
  <si>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</si>
  <si>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49.03.022</t>
  </si>
  <si>
    <t>Caixa de gordura premoldada premoldada com tampa em concreto, 40 x 40 x 35 cm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</si>
  <si>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</si>
  <si>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</si>
  <si>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</si>
  <si>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</si>
  <si>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</si>
  <si>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</si>
  <si>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</si>
  <si>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</si>
  <si>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</si>
  <si>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</si>
  <si>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</si>
  <si>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</si>
  <si>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</si>
  <si>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</si>
  <si>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</si>
  <si>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4"</t>
  </si>
  <si>
    <t>49.06.020</t>
  </si>
  <si>
    <t>Grelha em ferro fundido para caixas e canaletas</t>
  </si>
  <si>
    <t>49.06.030</t>
  </si>
  <si>
    <t>Grelha hemisférica em ferro fundido de 3"</t>
  </si>
  <si>
    <t>49.06.072</t>
  </si>
  <si>
    <t>Grelha articulada em ferro fundido tipo boca de leão</t>
  </si>
  <si>
    <t>49.06.080</t>
  </si>
  <si>
    <t>Grelha hemisférica em ferro fundido de 6"</t>
  </si>
  <si>
    <t>49.06.110</t>
  </si>
  <si>
    <t>Grelha hemisférica em ferro fundido de 2"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</si>
  <si>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</si>
  <si>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</si>
  <si>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</si>
  <si>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</si>
  <si>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</si>
  <si>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</si>
  <si>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</si>
  <si>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</si>
  <si>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</si>
  <si>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</si>
  <si>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</si>
  <si>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</si>
  <si>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</si>
  <si>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250 (ruptura &gt; 250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</si>
  <si>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</si>
  <si>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</si>
  <si>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</si>
  <si>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</si>
  <si>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</si>
  <si>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</si>
  <si>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</si>
  <si>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</si>
  <si>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</si>
  <si>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</si>
  <si>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</si>
  <si>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</si>
  <si>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</si>
  <si>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</si>
  <si>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</si>
  <si>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</si>
  <si>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</si>
  <si>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</si>
  <si>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</si>
  <si>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</si>
  <si>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</si>
  <si>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</si>
  <si>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</si>
  <si>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</si>
  <si>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</si>
  <si>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</si>
  <si>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</si>
  <si>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</si>
  <si>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</si>
  <si>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</si>
  <si>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</si>
  <si>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</si>
  <si>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</si>
  <si>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</si>
  <si>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</si>
  <si>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</si>
  <si>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</si>
  <si>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</si>
  <si>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</si>
  <si>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</si>
  <si>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</si>
  <si>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</si>
  <si>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</si>
  <si>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</si>
  <si>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</si>
  <si>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</si>
  <si>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</si>
  <si>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</si>
  <si>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</si>
  <si>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</si>
  <si>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</si>
  <si>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</si>
  <si>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</si>
  <si>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</si>
  <si>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</si>
  <si>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</si>
  <si>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</si>
  <si>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</si>
  <si>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</si>
  <si>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</si>
  <si>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</si>
  <si>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</si>
  <si>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</si>
  <si>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</si>
  <si>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</si>
  <si>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</si>
  <si>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</si>
  <si>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</si>
  <si>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</si>
  <si>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</si>
  <si>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</si>
  <si>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</si>
  <si>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</si>
  <si>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</si>
  <si>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</si>
  <si>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</si>
  <si>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</si>
  <si>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</si>
  <si>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</si>
  <si>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</si>
  <si>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</si>
  <si>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</si>
  <si>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</si>
  <si>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</si>
  <si>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</si>
  <si>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</si>
  <si>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</si>
  <si>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</si>
  <si>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</si>
  <si>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</si>
  <si>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</si>
  <si>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</si>
  <si>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</si>
  <si>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</si>
  <si>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</si>
  <si>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</si>
  <si>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</si>
  <si>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</si>
  <si>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</si>
  <si>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</si>
  <si>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</si>
  <si>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</si>
  <si>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</si>
  <si>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</si>
  <si>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</si>
  <si>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</si>
  <si>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</si>
  <si>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</si>
  <si>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</si>
  <si>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</si>
  <si>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</si>
  <si>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</si>
  <si>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</si>
  <si>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</si>
  <si>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</si>
  <si>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</si>
  <si>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</si>
  <si>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</si>
  <si>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</si>
  <si>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</si>
  <si>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</si>
  <si>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</si>
  <si>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</si>
  <si>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</si>
  <si>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</si>
  <si>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</si>
  <si>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</si>
  <si>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</si>
  <si>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</si>
  <si>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</si>
  <si>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</si>
  <si>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</si>
  <si>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</si>
  <si>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</si>
  <si>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</si>
  <si>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</si>
  <si>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</si>
  <si>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</si>
  <si>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</si>
  <si>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</si>
  <si>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</si>
  <si>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</si>
  <si>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</si>
  <si>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</si>
  <si>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</si>
  <si>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</si>
  <si>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</si>
  <si>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</si>
  <si>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</si>
  <si>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</si>
  <si>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</si>
  <si>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</si>
  <si>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</si>
  <si>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</si>
  <si>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</si>
  <si>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</si>
  <si>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</si>
  <si>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</si>
  <si>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</si>
  <si>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</si>
  <si>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</si>
  <si>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</si>
  <si>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</si>
  <si>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</si>
  <si>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</si>
  <si>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</si>
  <si>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</si>
  <si>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</si>
  <si>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</si>
  <si>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</si>
  <si>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</si>
  <si>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</si>
  <si>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</si>
  <si>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</si>
  <si>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</si>
  <si>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</si>
  <si>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</si>
  <si>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</si>
  <si>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</si>
  <si>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</si>
  <si>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</si>
  <si>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</si>
  <si>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</si>
  <si>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</si>
  <si>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</si>
  <si>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</si>
  <si>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</si>
  <si>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</si>
  <si>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</si>
  <si>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</si>
  <si>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</si>
  <si>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</si>
  <si>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</si>
  <si>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</si>
  <si>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</si>
  <si>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</si>
  <si>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</si>
  <si>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</si>
  <si>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</si>
  <si>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</si>
  <si>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</si>
  <si>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</si>
  <si>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</si>
  <si>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</si>
  <si>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</si>
  <si>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</si>
  <si>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</si>
  <si>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</si>
  <si>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</si>
  <si>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</si>
  <si>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</si>
  <si>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</si>
  <si>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</si>
  <si>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</si>
  <si>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</si>
  <si>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</si>
  <si>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</si>
  <si>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</si>
  <si>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</si>
  <si>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</si>
  <si>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</si>
  <si>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</si>
  <si>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</si>
  <si>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</si>
  <si>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</si>
  <si>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</si>
  <si>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</si>
  <si>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</si>
  <si>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</si>
  <si>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</si>
  <si>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</si>
  <si>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</si>
  <si>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</si>
  <si>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</si>
  <si>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</si>
  <si>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</si>
  <si>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</si>
  <si>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</si>
  <si>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</si>
  <si>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</si>
  <si>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</si>
  <si>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</si>
  <si>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</si>
  <si>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</si>
  <si>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</si>
  <si>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</si>
  <si>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</si>
  <si>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</si>
  <si>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54.03</t>
  </si>
  <si>
    <t>Pavimentacao flexivel</t>
  </si>
  <si>
    <t>54.03.200</t>
  </si>
  <si>
    <t>Concreto asfáltico usinado a quente - Binder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</si>
  <si>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</si>
  <si>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</si>
  <si>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</si>
  <si>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</si>
  <si>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</si>
  <si>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</si>
  <si>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</si>
  <si>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</si>
  <si>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</si>
  <si>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</si>
  <si>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</si>
  <si>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</si>
  <si>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</si>
  <si>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</si>
  <si>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</si>
  <si>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</si>
  <si>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</si>
  <si>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</si>
  <si>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</si>
  <si>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</si>
  <si>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</si>
  <si>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</si>
  <si>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</si>
  <si>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</si>
  <si>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</si>
  <si>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</si>
  <si>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</si>
  <si>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</si>
  <si>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</si>
  <si>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</si>
  <si>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</si>
  <si>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natural, com resina protetora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</si>
  <si>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</si>
  <si>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</si>
  <si>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</si>
  <si>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</si>
  <si>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</si>
  <si>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</si>
  <si>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</si>
  <si>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</si>
  <si>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</si>
  <si>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</si>
  <si>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</si>
  <si>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</si>
  <si>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</si>
  <si>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</si>
  <si>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</si>
  <si>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</si>
  <si>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</si>
  <si>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</si>
  <si>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</si>
  <si>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</si>
  <si>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</si>
  <si>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</si>
  <si>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</si>
  <si>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</si>
  <si>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</si>
  <si>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</si>
  <si>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</si>
  <si>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</si>
  <si>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</si>
  <si>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</si>
  <si>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</si>
  <si>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</si>
  <si>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</si>
  <si>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</si>
  <si>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</si>
  <si>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</si>
  <si>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</si>
  <si>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</si>
  <si>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</si>
  <si>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</si>
  <si>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</si>
  <si>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</si>
  <si>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</si>
  <si>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</si>
  <si>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</si>
  <si>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</si>
  <si>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</si>
  <si>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</si>
  <si>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</si>
  <si>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</si>
  <si>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</si>
  <si>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</si>
  <si>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</si>
  <si>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</si>
  <si>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</si>
  <si>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</si>
  <si>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</si>
  <si>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</si>
  <si>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</si>
  <si>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</si>
  <si>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</si>
  <si>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</si>
  <si>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</si>
  <si>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</si>
  <si>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</si>
  <si>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</si>
  <si>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</si>
  <si>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</si>
  <si>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</si>
  <si>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</si>
  <si>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</si>
  <si>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</si>
  <si>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</si>
  <si>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</si>
  <si>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</si>
  <si>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</si>
  <si>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</si>
  <si>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</si>
  <si>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</si>
  <si>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</si>
  <si>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</si>
  <si>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</si>
  <si>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</si>
  <si>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</si>
  <si>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</si>
  <si>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</si>
  <si>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</si>
  <si>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</si>
  <si>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</si>
  <si>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</si>
  <si>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</si>
  <si>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</si>
  <si>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</si>
  <si>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</si>
  <si>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</si>
  <si>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</si>
  <si>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</si>
  <si>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</si>
  <si>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</si>
  <si>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</si>
  <si>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</si>
  <si>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</si>
  <si>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</si>
  <si>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</si>
  <si>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</si>
  <si>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</si>
  <si>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</si>
  <si>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</si>
  <si>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</si>
  <si>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</si>
  <si>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</si>
  <si>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</si>
  <si>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</si>
  <si>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</si>
  <si>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</si>
  <si>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</si>
  <si>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</si>
  <si>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</si>
  <si>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</si>
  <si>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</si>
  <si>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</si>
  <si>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</si>
  <si>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</si>
  <si>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</si>
  <si>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</si>
  <si>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</si>
  <si>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</si>
  <si>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</si>
  <si>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</si>
  <si>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</si>
  <si>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</si>
  <si>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(4")</t>
  </si>
  <si>
    <t>61.10.310</t>
  </si>
  <si>
    <t>Duto flexível aluminizado, seção circular de 15cm (6")</t>
  </si>
  <si>
    <t>61.10.320</t>
  </si>
  <si>
    <t>Duto flexível aluminizado, seção circular de 20cm (8")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</si>
  <si>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</si>
  <si>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</si>
  <si>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</si>
  <si>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</si>
  <si>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</si>
  <si>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</si>
  <si>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</si>
  <si>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</si>
  <si>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</si>
  <si>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</si>
  <si>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</si>
  <si>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</si>
  <si>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</si>
  <si>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</si>
  <si>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</si>
  <si>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</si>
  <si>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</si>
  <si>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</si>
  <si>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</si>
  <si>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</si>
  <si>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</si>
  <si>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</si>
  <si>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</si>
  <si>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</si>
  <si>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</si>
  <si>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</si>
  <si>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</si>
  <si>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</si>
  <si>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</si>
  <si>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</si>
  <si>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</si>
  <si>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</si>
  <si>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</si>
  <si>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</si>
  <si>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</si>
  <si>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</si>
  <si>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</si>
  <si>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</si>
  <si>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</si>
  <si>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</si>
  <si>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</si>
  <si>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</si>
  <si>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</si>
  <si>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</si>
  <si>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</si>
  <si>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</si>
  <si>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</si>
  <si>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</si>
  <si>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</si>
  <si>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</si>
  <si>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</si>
  <si>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</si>
  <si>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</si>
  <si>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</si>
  <si>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</si>
  <si>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</si>
  <si>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</si>
  <si>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</si>
  <si>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</si>
  <si>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</si>
  <si>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</si>
  <si>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</si>
  <si>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</si>
  <si>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</si>
  <si>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</si>
  <si>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</si>
  <si>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</si>
  <si>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</si>
  <si>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</si>
  <si>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</si>
  <si>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</si>
  <si>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</si>
  <si>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</si>
  <si>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</si>
  <si>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</si>
  <si>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</si>
  <si>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</si>
  <si>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</si>
  <si>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</si>
  <si>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</si>
  <si>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</si>
  <si>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</si>
  <si>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</si>
  <si>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</si>
  <si>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</si>
  <si>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</si>
  <si>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</si>
  <si>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3/4" a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</si>
  <si>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</si>
  <si>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</si>
  <si>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</si>
  <si>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</si>
  <si>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</si>
  <si>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</si>
  <si>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</si>
  <si>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</si>
  <si>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</si>
  <si>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</si>
  <si>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</si>
  <si>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Válvula esfera duas vias flangeada, diâmetro 3''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</si>
  <si>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</si>
  <si>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</si>
  <si>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</si>
  <si>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</si>
  <si>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</si>
  <si>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</si>
  <si>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</si>
  <si>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</si>
  <si>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</si>
  <si>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</si>
  <si>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61.15.163</t>
  </si>
  <si>
    <t>Pressostato diferencial para utilização em sistema central de ar condicionado, controle de pressão diferencial 55 de 414 kPa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</si>
  <si>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</si>
  <si>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</si>
  <si>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</si>
  <si>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</si>
  <si>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</si>
  <si>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</si>
  <si>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</si>
  <si>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</si>
  <si>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</si>
  <si>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</si>
  <si>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</si>
  <si>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</si>
  <si>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</si>
  <si>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</si>
  <si>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</si>
  <si>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</si>
  <si>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</si>
  <si>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</si>
  <si>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</si>
  <si>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</si>
  <si>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</si>
  <si>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</si>
  <si>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</si>
  <si>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</si>
  <si>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</si>
  <si>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</si>
  <si>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</si>
  <si>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</si>
  <si>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</si>
  <si>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</si>
  <si>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</si>
  <si>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</si>
  <si>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</si>
  <si>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</si>
  <si>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</si>
  <si>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</si>
  <si>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</si>
  <si>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</si>
  <si>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</si>
  <si>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</si>
  <si>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</si>
  <si>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</si>
  <si>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</si>
  <si>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</si>
  <si>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</si>
  <si>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</si>
  <si>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</si>
  <si>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</si>
  <si>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</si>
  <si>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</si>
  <si>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</si>
  <si>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</si>
  <si>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</si>
  <si>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</si>
  <si>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</si>
  <si>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</si>
  <si>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</si>
  <si>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</si>
  <si>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</si>
  <si>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</si>
  <si>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</si>
  <si>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</si>
  <si>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</si>
  <si>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</si>
  <si>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</si>
  <si>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</si>
  <si>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</si>
  <si>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</si>
  <si>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</si>
  <si>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</si>
  <si>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</si>
  <si>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</si>
  <si>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</si>
  <si>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</si>
  <si>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</si>
  <si>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</si>
  <si>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</si>
  <si>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</si>
  <si>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</si>
  <si>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</si>
  <si>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</si>
  <si>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</si>
  <si>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</si>
  <si>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</si>
  <si>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</si>
  <si>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</si>
  <si>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</si>
  <si>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</si>
  <si>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</si>
  <si>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</si>
  <si>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</si>
  <si>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</si>
  <si>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</si>
  <si>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</si>
  <si>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</si>
  <si>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</si>
  <si>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</si>
  <si>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</si>
  <si>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</si>
  <si>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</si>
  <si>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</si>
  <si>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</si>
  <si>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</si>
  <si>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</si>
  <si>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</si>
  <si>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</si>
  <si>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</si>
  <si>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</si>
  <si>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</si>
  <si>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</si>
  <si>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</si>
  <si>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</si>
  <si>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</si>
  <si>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</si>
  <si>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</si>
  <si>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</si>
  <si>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</si>
  <si>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</si>
  <si>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</si>
  <si>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</si>
  <si>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</si>
  <si>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</si>
  <si>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</si>
  <si>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</si>
  <si>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</si>
  <si>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</si>
  <si>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</si>
  <si>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</si>
  <si>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</si>
  <si>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</si>
  <si>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</si>
  <si>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</si>
  <si>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</si>
  <si>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</si>
  <si>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</si>
  <si>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</si>
  <si>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</si>
  <si>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</si>
  <si>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</si>
  <si>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</si>
  <si>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</si>
  <si>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</si>
  <si>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</si>
  <si>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</si>
  <si>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</si>
  <si>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</si>
  <si>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</si>
  <si>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</si>
  <si>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</si>
  <si>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</si>
  <si>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</si>
  <si>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</si>
  <si>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</si>
  <si>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</si>
  <si>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</si>
  <si>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</si>
  <si>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</si>
  <si>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</si>
  <si>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</si>
  <si>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</si>
  <si>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</si>
  <si>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</si>
  <si>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</si>
  <si>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</si>
  <si>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</si>
  <si>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</si>
  <si>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</si>
  <si>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</si>
  <si>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</si>
  <si>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</si>
  <si>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</si>
  <si>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</si>
  <si>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</si>
  <si>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</si>
  <si>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</si>
  <si>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</si>
  <si>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</si>
  <si>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</si>
  <si>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</si>
  <si>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</si>
  <si>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</si>
  <si>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</si>
  <si>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</si>
  <si>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</si>
  <si>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</si>
  <si>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</si>
  <si>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</si>
  <si>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</si>
  <si>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</si>
  <si>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</si>
  <si>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</si>
  <si>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</si>
  <si>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</si>
  <si>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</si>
  <si>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</si>
  <si>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</si>
  <si>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</si>
  <si>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</si>
  <si>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</si>
  <si>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</si>
  <si>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</si>
  <si>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</si>
  <si>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</si>
  <si>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</si>
  <si>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</si>
  <si>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</si>
  <si>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</si>
  <si>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</si>
  <si>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</si>
  <si>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</si>
  <si>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</si>
  <si>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</si>
  <si>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</si>
  <si>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</si>
  <si>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</si>
  <si>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</si>
  <si>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</si>
  <si>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</si>
  <si>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</si>
  <si>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</si>
  <si>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</si>
  <si>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</si>
  <si>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</si>
  <si>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</si>
  <si>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</si>
  <si>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</si>
  <si>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</si>
  <si>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</si>
  <si>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</si>
  <si>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</si>
  <si>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</si>
  <si>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</si>
  <si>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</si>
  <si>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</si>
  <si>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</si>
  <si>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</si>
  <si>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</si>
  <si>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</si>
  <si>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</si>
  <si>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</si>
  <si>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</si>
  <si>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</si>
  <si>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</si>
  <si>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</si>
  <si>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</si>
  <si>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</si>
  <si>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</si>
  <si>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</si>
  <si>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</si>
  <si>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</si>
  <si>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</si>
  <si>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</si>
  <si>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</si>
  <si>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</si>
  <si>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</si>
  <si>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</si>
  <si>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</si>
  <si>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</si>
  <si>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</si>
  <si>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</si>
  <si>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</si>
  <si>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</si>
  <si>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</si>
  <si>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</si>
  <si>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</si>
  <si>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</si>
  <si>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</si>
  <si>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</si>
  <si>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</si>
  <si>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</si>
  <si>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</si>
  <si>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</si>
  <si>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</si>
  <si>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</si>
  <si>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</si>
  <si>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</si>
  <si>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</si>
  <si>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</si>
  <si>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</si>
  <si>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</si>
  <si>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</si>
  <si>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</si>
  <si>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</si>
  <si>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</si>
  <si>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</si>
  <si>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</si>
  <si>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</si>
  <si>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</si>
  <si>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</si>
  <si>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</si>
  <si>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</si>
  <si>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</si>
  <si>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</si>
  <si>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</si>
  <si>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</si>
  <si>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</si>
  <si>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</si>
  <si>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</si>
  <si>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</si>
  <si>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</si>
  <si>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</si>
  <si>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</si>
  <si>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</si>
  <si>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</si>
  <si>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</si>
  <si>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</si>
  <si>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</si>
  <si>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</si>
  <si>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</si>
  <si>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</si>
  <si>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</si>
  <si>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</si>
  <si>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</si>
  <si>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</si>
  <si>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</si>
  <si>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</si>
  <si>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</si>
  <si>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</si>
  <si>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</si>
  <si>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</si>
  <si>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</si>
  <si>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</si>
  <si>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</si>
  <si>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</si>
  <si>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</si>
  <si>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</si>
  <si>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</si>
  <si>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</si>
  <si>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</si>
  <si>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</si>
  <si>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</si>
  <si>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</si>
  <si>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</si>
  <si>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</si>
  <si>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</si>
  <si>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</si>
  <si>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</si>
  <si>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</si>
  <si>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</si>
  <si>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</si>
  <si>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</si>
  <si>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</si>
  <si>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</si>
  <si>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</si>
  <si>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</si>
  <si>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</si>
  <si>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</si>
  <si>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</si>
  <si>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</si>
  <si>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</si>
  <si>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</si>
  <si>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</si>
  <si>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</si>
  <si>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</si>
  <si>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</si>
  <si>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</si>
  <si>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</si>
  <si>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</si>
  <si>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</si>
  <si>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</si>
  <si>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</si>
  <si>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</si>
  <si>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</si>
  <si>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</si>
  <si>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</si>
  <si>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</si>
  <si>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70.01.001</t>
  </si>
  <si>
    <t>Faixa elevada para travessia de pedestres</t>
  </si>
  <si>
    <t>70.01.010</t>
  </si>
  <si>
    <t>Ondulação transversal - lombada tipo A</t>
  </si>
  <si>
    <t>70.01.011</t>
  </si>
  <si>
    <t>Ondulação transversal - lombada tipo B</t>
  </si>
  <si>
    <t>70.01.050</t>
  </si>
  <si>
    <t>Defensa semimaleavel simples</t>
  </si>
  <si>
    <t>70.01.060</t>
  </si>
  <si>
    <t>Terminal absorvedor de impacto não direcionável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</si>
  <si>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</si>
  <si>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</si>
  <si>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</si>
  <si>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</si>
  <si>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</si>
  <si>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</si>
  <si>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</si>
  <si>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</si>
  <si>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</si>
  <si>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</si>
  <si>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</si>
  <si>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</si>
  <si>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</si>
  <si>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</si>
  <si>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</si>
  <si>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</si>
  <si>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</si>
  <si>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</si>
  <si>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</si>
  <si>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</si>
  <si>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</si>
  <si>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</si>
  <si>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</si>
  <si>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</si>
  <si>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</si>
  <si>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</si>
  <si>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</si>
  <si>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</si>
  <si>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</si>
  <si>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</si>
  <si>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</si>
  <si>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</si>
  <si>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</si>
  <si>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</si>
  <si>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</si>
  <si>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</si>
  <si>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</si>
  <si>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</si>
  <si>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</si>
  <si>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</si>
  <si>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</si>
  <si>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</si>
  <si>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</si>
  <si>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1/2"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</si>
  <si>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</si>
  <si>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</si>
  <si>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</si>
  <si>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</si>
  <si>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</si>
  <si>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</si>
  <si>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</si>
  <si>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</si>
  <si>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</si>
  <si>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1/2'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</si>
  <si>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</si>
  <si>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</si>
  <si>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</si>
  <si>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</si>
  <si>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</si>
  <si>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</si>
  <si>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</si>
  <si>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</si>
  <si>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</si>
  <si>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</si>
  <si>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</si>
  <si>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</si>
  <si>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</si>
  <si>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</si>
  <si>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</si>
  <si>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</si>
  <si>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</si>
  <si>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 rodas) refletivo</t>
  </si>
  <si>
    <t>70.06.010</t>
  </si>
  <si>
    <t>Tacha refletiva de vidro temperado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</si>
  <si>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</si>
  <si>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</si>
  <si>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</si>
  <si>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</si>
  <si>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</si>
  <si>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</si>
  <si>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</si>
  <si>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</si>
  <si>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</si>
  <si>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</si>
  <si>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</si>
  <si>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</si>
  <si>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</si>
  <si>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</si>
  <si>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</si>
  <si>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</si>
  <si>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</si>
  <si>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</si>
  <si>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</si>
  <si>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</si>
  <si>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</si>
  <si>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</si>
  <si>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</si>
  <si>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</si>
  <si>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</si>
  <si>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</si>
  <si>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</si>
  <si>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</si>
  <si>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</si>
  <si>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</si>
  <si>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</si>
  <si>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</si>
  <si>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</si>
  <si>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</si>
  <si>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</si>
  <si>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</si>
  <si>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</si>
  <si>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</si>
  <si>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</si>
  <si>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</si>
  <si>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</si>
  <si>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</si>
  <si>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</si>
  <si>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</si>
  <si>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</si>
  <si>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</si>
  <si>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</si>
  <si>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</si>
  <si>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</si>
  <si>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</si>
  <si>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</si>
  <si>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</si>
  <si>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</si>
  <si>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</si>
  <si>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</si>
  <si>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</si>
  <si>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PREFEITURA  DE IGUAPE</t>
  </si>
  <si>
    <t>ESTÂNCIA BALNEÁRIA</t>
  </si>
  <si>
    <t>COMPOSIÇÃO DO BDI (acórdão 2622/2013-TCU-Plenário)</t>
  </si>
  <si>
    <t>%</t>
  </si>
  <si>
    <t>AC</t>
  </si>
  <si>
    <t>Administraçao central</t>
  </si>
  <si>
    <t>S + G</t>
  </si>
  <si>
    <t>Seguros e Garantias</t>
  </si>
  <si>
    <t xml:space="preserve">R </t>
  </si>
  <si>
    <t>Riscos</t>
  </si>
  <si>
    <t>DF</t>
  </si>
  <si>
    <t>Despesas Financeiras</t>
  </si>
  <si>
    <t>Lucro/Remuneração</t>
  </si>
  <si>
    <t>l</t>
  </si>
  <si>
    <t>Impostos/tributos</t>
  </si>
  <si>
    <t>PIS</t>
  </si>
  <si>
    <t>COFINS</t>
  </si>
  <si>
    <t>ISS</t>
  </si>
  <si>
    <t>Contribuição Previdenciaria</t>
  </si>
  <si>
    <t>Taxa do BDI  (%)</t>
  </si>
  <si>
    <t>Fórmula usada no cálculo do BDI ou LDI (acórdão 2622/2013-TCU-Plenário):</t>
  </si>
  <si>
    <t>Onde:</t>
  </si>
  <si>
    <r>
      <rPr>
        <b/>
        <sz val="10"/>
        <rFont val="Arial"/>
        <family val="2"/>
      </rPr>
      <t>AC</t>
    </r>
    <r>
      <rPr>
        <sz val="11"/>
        <color theme="1"/>
        <rFont val="Calibri"/>
        <family val="2"/>
        <scheme val="minor"/>
      </rPr>
      <t>: taxa de administração central;</t>
    </r>
  </si>
  <si>
    <r>
      <rPr>
        <b/>
        <sz val="10"/>
        <rFont val="Arial"/>
        <family val="2"/>
      </rPr>
      <t>S</t>
    </r>
    <r>
      <rPr>
        <sz val="11"/>
        <color theme="1"/>
        <rFont val="Calibri"/>
        <family val="2"/>
        <scheme val="minor"/>
      </rPr>
      <t>: taxa de seguros;</t>
    </r>
  </si>
  <si>
    <r>
      <rPr>
        <b/>
        <sz val="10"/>
        <rFont val="Arial"/>
        <family val="2"/>
      </rPr>
      <t>R</t>
    </r>
    <r>
      <rPr>
        <sz val="11"/>
        <color theme="1"/>
        <rFont val="Calibri"/>
        <family val="2"/>
        <scheme val="minor"/>
      </rPr>
      <t>: taxa de riscos;</t>
    </r>
  </si>
  <si>
    <r>
      <rPr>
        <b/>
        <sz val="10"/>
        <rFont val="Arial"/>
        <family val="2"/>
      </rPr>
      <t>G</t>
    </r>
    <r>
      <rPr>
        <sz val="11"/>
        <color theme="1"/>
        <rFont val="Calibri"/>
        <family val="2"/>
        <scheme val="minor"/>
      </rPr>
      <t>: taxa de garantias;</t>
    </r>
  </si>
  <si>
    <r>
      <rPr>
        <b/>
        <sz val="10"/>
        <rFont val="Arial"/>
        <family val="2"/>
      </rPr>
      <t>DF</t>
    </r>
    <r>
      <rPr>
        <sz val="11"/>
        <color theme="1"/>
        <rFont val="Calibri"/>
        <family val="2"/>
        <scheme val="minor"/>
      </rPr>
      <t>: taxa de despesas financeiras;</t>
    </r>
  </si>
  <si>
    <r>
      <rPr>
        <b/>
        <sz val="10"/>
        <rFont val="Arial"/>
        <family val="2"/>
      </rPr>
      <t>L</t>
    </r>
    <r>
      <rPr>
        <sz val="11"/>
        <color theme="1"/>
        <rFont val="Calibri"/>
        <family val="2"/>
        <scheme val="minor"/>
      </rPr>
      <t>: taxa de lucro/remuneração;</t>
    </r>
  </si>
  <si>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: taxa de incidência de impostos (PIS, COFINS, ISS e Contribuição Previdenciária).</t>
    </r>
  </si>
  <si>
    <t>Obs.:</t>
  </si>
  <si>
    <t>Para orçamentos considerando a Desoneração Fiscal deverá ser somada a alíquota de 4,5% referente a Contibuição Previdenciária no item impostos.</t>
  </si>
  <si>
    <t>CDHU</t>
  </si>
  <si>
    <t>INSTALAÇÕES E REPAROS HIDROSSANITÁRIOS</t>
  </si>
  <si>
    <t>SISTEMAS DE PISOS</t>
  </si>
  <si>
    <t>MUNICÍPIO DE IGUAPE</t>
  </si>
  <si>
    <t>MEMORIAL DE CALCULO</t>
  </si>
  <si>
    <t>UND</t>
  </si>
  <si>
    <t>QTD</t>
  </si>
  <si>
    <t>Area (m²)</t>
  </si>
  <si>
    <t>Quantidade (un)</t>
  </si>
  <si>
    <t>Altura (m)</t>
  </si>
  <si>
    <t>Largura (m)</t>
  </si>
  <si>
    <t>UNIDADE</t>
  </si>
  <si>
    <t>COEFICIENTE</t>
  </si>
  <si>
    <t>PREÇO</t>
  </si>
  <si>
    <t>INSTALAÇÕES E REPAROS ELÉTRICOS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</si>
  <si>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</si>
  <si>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</si>
  <si>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</si>
  <si>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</si>
  <si>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</si>
  <si>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</si>
  <si>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</si>
  <si>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</si>
  <si>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</si>
  <si>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</si>
  <si>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</si>
  <si>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TOTAL SEM BDI</t>
  </si>
  <si>
    <t>COMPOSIÇÃO</t>
  </si>
  <si>
    <t>4.1</t>
  </si>
  <si>
    <t>4.2</t>
  </si>
  <si>
    <t>Comprimento de ligação do poste padrão até a rede existente de acesso a edificação.</t>
  </si>
  <si>
    <t>Comprimento do eletroduto de ligação do poste padrão até a rede existente de acesso a edificação.</t>
  </si>
  <si>
    <t>Comprimento (m)</t>
  </si>
  <si>
    <t>5.1</t>
  </si>
  <si>
    <t>5.2</t>
  </si>
  <si>
    <t>5.3</t>
  </si>
  <si>
    <t>5.4</t>
  </si>
  <si>
    <t>LOCAL: JOSÉ RODRIGUES ALVES, ROCIO - IGUAPE/SP</t>
  </si>
  <si>
    <t>BDI =</t>
  </si>
  <si>
    <t>6.1</t>
  </si>
  <si>
    <t>6.2</t>
  </si>
  <si>
    <t>6.3</t>
  </si>
  <si>
    <t>7.1</t>
  </si>
  <si>
    <t>Volume (m³)</t>
  </si>
  <si>
    <t>Espessura (m)</t>
  </si>
  <si>
    <t>Peso (kg/m²)</t>
  </si>
  <si>
    <t xml:space="preserve">Kg total </t>
  </si>
  <si>
    <t>Area por porta (m²)</t>
  </si>
  <si>
    <t>Area total (m²)</t>
  </si>
  <si>
    <t>Area de vidro (m²)</t>
  </si>
  <si>
    <t>Portas</t>
  </si>
  <si>
    <t>Janelas</t>
  </si>
  <si>
    <t>2.9</t>
  </si>
  <si>
    <t>2.10</t>
  </si>
  <si>
    <t>2.11</t>
  </si>
  <si>
    <t>PORTAS</t>
  </si>
  <si>
    <t>JANELAS</t>
  </si>
  <si>
    <t>Perimetro</t>
  </si>
  <si>
    <t>Quantidade de janelas que necessitam de recolocação, localizado na sala maternal I.</t>
  </si>
  <si>
    <t>2.12</t>
  </si>
  <si>
    <t>Area dos vidros danificados ou quebrados que necessitam de retirada para instalação de novos.</t>
  </si>
  <si>
    <t>3 x 0,45 x 0,30 - Maternal I</t>
  </si>
  <si>
    <t>3 x 0,45 x 0,20 e 1 x 0,20 x 0,20 - Banheiro Alunos</t>
  </si>
  <si>
    <t>1 x 0,45 x 0,35 - Bercário II B</t>
  </si>
  <si>
    <t>2 x 0,20 x 0,20 - Maternal III</t>
  </si>
  <si>
    <t>1 x 0,25 x 0,25 - Banheiro Alunos II</t>
  </si>
  <si>
    <t>2.13</t>
  </si>
  <si>
    <t>Muro de divisa</t>
  </si>
  <si>
    <t>Portão no muro de divisa lateral a ser substituido conforme especificado em projeto</t>
  </si>
  <si>
    <t>2.14</t>
  </si>
  <si>
    <t>2.15</t>
  </si>
  <si>
    <t>2.16</t>
  </si>
  <si>
    <t>espessura (m)</t>
  </si>
  <si>
    <r>
      <t xml:space="preserve">h </t>
    </r>
    <r>
      <rPr>
        <vertAlign val="subscript"/>
        <sz val="11"/>
        <rFont val="Arial"/>
        <family val="2"/>
      </rPr>
      <t>mureta</t>
    </r>
    <r>
      <rPr>
        <sz val="11"/>
        <rFont val="Arial"/>
        <family val="2"/>
      </rPr>
      <t xml:space="preserve"> (m)</t>
    </r>
  </si>
  <si>
    <t>Volume de demolição da mureta de fechamento da linha de divisa, delimitada desde a rua até o alinhamento do parque coberto conforme especificado em projeto.</t>
  </si>
  <si>
    <t>3.3</t>
  </si>
  <si>
    <t>3.4</t>
  </si>
  <si>
    <t>3.5</t>
  </si>
  <si>
    <t>3.6</t>
  </si>
  <si>
    <t>4.3</t>
  </si>
  <si>
    <t>4.4</t>
  </si>
  <si>
    <t>4.5</t>
  </si>
  <si>
    <t>4.6</t>
  </si>
  <si>
    <t>Instalações para o poste padrão</t>
  </si>
  <si>
    <t>4.7</t>
  </si>
  <si>
    <t>4.8</t>
  </si>
  <si>
    <r>
      <t xml:space="preserve">Armadura em tela de aço soldada Q92; Espaçamento entre fios 15x15cm e peso = 1,48kg/m². Kg aço = PESO (Kg/m²) * Area da edificação =  </t>
    </r>
    <r>
      <rPr>
        <b/>
        <sz val="11"/>
        <color theme="1"/>
        <rFont val="Arial"/>
        <family val="2"/>
      </rPr>
      <t>262,92m²</t>
    </r>
  </si>
  <si>
    <t>Area de pintura (m²)</t>
  </si>
  <si>
    <t xml:space="preserve">Gradeamento do parque coberto e acesso intermediário </t>
  </si>
  <si>
    <t>8.1</t>
  </si>
  <si>
    <t>8.2</t>
  </si>
  <si>
    <t>Comprimento</t>
  </si>
  <si>
    <t>Altura</t>
  </si>
  <si>
    <t>8.3</t>
  </si>
  <si>
    <t>Largura (m):</t>
  </si>
  <si>
    <t>Area</t>
  </si>
  <si>
    <t>Altura(m)</t>
  </si>
  <si>
    <t>Reparo no muro</t>
  </si>
  <si>
    <t>3.7</t>
  </si>
  <si>
    <t>3.8</t>
  </si>
  <si>
    <t>Area da forma para reparo = Comprimento * Altura * 2</t>
  </si>
  <si>
    <t>3.9</t>
  </si>
  <si>
    <t>6.4</t>
  </si>
  <si>
    <t>SISTEMAS DE VEDAÇÃO VERTICAL</t>
  </si>
  <si>
    <t>OBRA: Reforma da Creche Municipal Maria Lourenço da Silva</t>
  </si>
  <si>
    <t>Obra: Reforma da Creche Municipal Maria Lourenço da Silva</t>
  </si>
  <si>
    <t>Item</t>
  </si>
  <si>
    <t>PERÍODO EM MESES</t>
  </si>
  <si>
    <t>Valor do  Item</t>
  </si>
  <si>
    <t>Participação</t>
  </si>
  <si>
    <t>MUNICIPIO DE IGUAPE</t>
  </si>
  <si>
    <t>ESTANCIA BALNEÁRIA</t>
  </si>
  <si>
    <t>Total Mensal</t>
  </si>
  <si>
    <t>Total Acumulado</t>
  </si>
  <si>
    <t>Percentual Acumulado</t>
  </si>
  <si>
    <t xml:space="preserve">Percentual Mensal </t>
  </si>
  <si>
    <t>_________________________</t>
  </si>
  <si>
    <t>Engª Civil Thayná Alves</t>
  </si>
  <si>
    <t>Dep. Obras - Municipio de Iguape</t>
  </si>
  <si>
    <t>CREA 5070588270</t>
  </si>
  <si>
    <t>SISTEMAS DE COBERTURA</t>
  </si>
  <si>
    <t>5.5</t>
  </si>
  <si>
    <t>5.6</t>
  </si>
  <si>
    <t>5.7</t>
  </si>
  <si>
    <t>5.8</t>
  </si>
  <si>
    <t>8.4</t>
  </si>
  <si>
    <t>8.5</t>
  </si>
  <si>
    <t>9.1</t>
  </si>
  <si>
    <t>9.2</t>
  </si>
  <si>
    <t>9.3</t>
  </si>
  <si>
    <t>usar</t>
  </si>
  <si>
    <t>2.17</t>
  </si>
  <si>
    <t>2.18</t>
  </si>
  <si>
    <t>TUBO ACO GALVANIZADO COM COSTURA, CLASSE MEDIA, DN 2", E = *3,65* MM, PESO *5,10* KG/M (NBR 5580)</t>
  </si>
  <si>
    <t>ELETRODO REVESTIDO AWS - E6013, DIAMETRO IGUAL A 2,50 MM</t>
  </si>
  <si>
    <t>ARAME GALVANIZADO 12 BWG, D = 2,76 MM (0,048 KG/M) OU 14 BWG, D = 2,11 MM (0,026 KG/M)</t>
  </si>
  <si>
    <t>SERRALHEIRO COM ENCARGOS COMPLEMENTARES</t>
  </si>
  <si>
    <t>CONCRETO MAGRO PARA LASTRO, TRAÇO 1:4,5:4,5 (EM MASSA SECA DE CIMENTO/ AREIA MÉDIA/ BRITA 1) - PREPARO MECÂNICO COM BETONEIRA 400 L. AF_05/2021</t>
  </si>
  <si>
    <t>SINAPI</t>
  </si>
  <si>
    <t>Preço unitário (M2)</t>
  </si>
  <si>
    <t xml:space="preserve">Substituição de telhamento </t>
  </si>
  <si>
    <t xml:space="preserve">Recolocação de telhamento </t>
  </si>
  <si>
    <t>ALAMBRADO PARA QUADRA POLIESPORTIVA, ESTRUTURADO POR TUBOS DE ACO GALVANIZADO, MONTANTES COM DIAMETRO 2", SEM TELA DE ARAME GALVANIZADO</t>
  </si>
  <si>
    <t>ALAMBRADO PARA QUADRA POLIESPORTIVA, ESTRUTURADO POR TUBOS DE ACO GALVANIZADO,MONTANTES COM DIAMETRO 2", SEM TELA DE ARAME GALVANIZADO (EXCETO MURETA).</t>
  </si>
  <si>
    <t>Idem a 2.9</t>
  </si>
  <si>
    <t>Idem a 2.8</t>
  </si>
  <si>
    <t>Retirada da estrutura de sustenção de gradeamento do parque coberto, conforme projeto.</t>
  </si>
  <si>
    <t>3.10</t>
  </si>
  <si>
    <t>3.11</t>
  </si>
  <si>
    <t>Substituição</t>
  </si>
  <si>
    <t>Recolocação</t>
  </si>
  <si>
    <t>Dimensão 1</t>
  </si>
  <si>
    <t>Dimensão 2</t>
  </si>
  <si>
    <t>Idem a 4.1</t>
  </si>
  <si>
    <t>Idem a 4.2</t>
  </si>
  <si>
    <t>Idem a 4.5</t>
  </si>
  <si>
    <t>Idem a 4.6</t>
  </si>
  <si>
    <t>Sub total</t>
  </si>
  <si>
    <t>Total</t>
  </si>
  <si>
    <t>Retirada de entelamento danificado do portão do abrigo de gás e na proteção do poste padrão, aferidos no local.</t>
  </si>
  <si>
    <t>Instalação de tela de arame no portão do abrigo de gás e na proteção do poste padrão, aferidos no local.</t>
  </si>
  <si>
    <t>Limpeza final da obra na area externa destinada a troca de contrapiso e mobilização de materiais.</t>
  </si>
  <si>
    <t>4.9</t>
  </si>
  <si>
    <t>4.10</t>
  </si>
  <si>
    <t>30 dias</t>
  </si>
  <si>
    <t>60 dias</t>
  </si>
  <si>
    <t>90 dias</t>
  </si>
  <si>
    <t>Retirada de estrutura em madeira pontaletada-telhas perfil qualquer</t>
  </si>
  <si>
    <t>Area de madeiramento</t>
  </si>
  <si>
    <t>A = 77,48 + 65,12</t>
  </si>
  <si>
    <t>Idem a 4.7</t>
  </si>
  <si>
    <t>SERVENTE COM ENCARGOS COMPLEMENTARES</t>
  </si>
  <si>
    <r>
      <t xml:space="preserve">Area de pintura especial em esmalte em cor verde na lousa na dependencia do Maternal II = </t>
    </r>
    <r>
      <rPr>
        <b/>
        <sz val="11"/>
        <rFont val="Arial"/>
        <family val="2"/>
      </rPr>
      <t>5,8m².</t>
    </r>
  </si>
  <si>
    <t>Quantidade de fechaduras instaladas. Estão localizadas na porta lateral de acesso externo ao pátio, maternal I, maternal I-A e sala de vice diretor.</t>
  </si>
  <si>
    <r>
      <t xml:space="preserve">Largura X Altura = 3 m * 1,5 m = </t>
    </r>
    <r>
      <rPr>
        <b/>
        <sz val="11"/>
        <rFont val="Arial"/>
        <family val="2"/>
      </rPr>
      <t>3,75 m².</t>
    </r>
  </si>
  <si>
    <t>Poste de madeira sem fiação em desuso para remoção.</t>
  </si>
  <si>
    <t>Quantidade de fechaduras danificadas que necessitam ser removidas. Estão localizadas na porta de acesso principal da creche, porta lateral de acesso externo ao pátio e maternal I-A.</t>
  </si>
  <si>
    <t>Fechadura para a porta de acesso principal da creche.</t>
  </si>
  <si>
    <t>Esquadrias que necessitam de retirada para troca. Estão localizadas nas salas de vice direção, maternal I e area externa (portão no muro de divisa lateral).</t>
  </si>
  <si>
    <t>Esquadrias que necessitam de retirada para troca. Estão localizadas nas salas de vice direção e maternal I.</t>
  </si>
  <si>
    <t>Vidro destinado as portas de madeira substituidas.</t>
  </si>
  <si>
    <t>Gradeamento do portão do parque coberto retirado para limpeza da estrutura do portão oxidado.</t>
  </si>
  <si>
    <t>Batente e guarnição danificados, localizado na sala maternal I.</t>
  </si>
  <si>
    <t>Esquadria que necessita de retirada para troca, localizado na sala maternal I.</t>
  </si>
  <si>
    <t>Comprimento de batente instalado, localizado na sala maternal I.</t>
  </si>
  <si>
    <t>Comprimento de guarnição instalada, localizado na sala maternal I.</t>
  </si>
  <si>
    <t>Area dos vidros a serem instalados.</t>
  </si>
  <si>
    <t>Comprimento linear da linha de divisa, delimitada desde a rua até o alinhamento do parque coberto conforme especificado em projeto.</t>
  </si>
  <si>
    <t>Retirada do entelamento do parque coberto e divisa de acesso intermediário, conforme projeto. Obs: O entelamento do parque coberto será reinstalado após troca da estrutura de sustenção.</t>
  </si>
  <si>
    <t>Fechamento do parque coberto.</t>
  </si>
  <si>
    <t>Entelamento a ser reinstalado no parque coberto.</t>
  </si>
  <si>
    <t>Tela de arame galvanizado fio nº 12 BWG, malha de 2´ na area coberta do acesso intermediário.</t>
  </si>
  <si>
    <t>Volume do concreto para enchimento da area do muro a ser reparado = Comprimento * Altura * base.</t>
  </si>
  <si>
    <t>Tela de arame galvanizado fio nº 12 BWG, malha de 2´ no muro externo, no ponto do poste padrão.</t>
  </si>
  <si>
    <t>Area do telhamento para retirada e recolocação, trecho conforme especificado em projeto.</t>
  </si>
  <si>
    <t>Retirada de cumeeira para troca, trecho conforme especificado em projeto.</t>
  </si>
  <si>
    <t>Remoção de calhas danificadas na entrada da edificação, trecho conforme especificado em projeto.</t>
  </si>
  <si>
    <t>Estimativa da quantidade de madeiramento danificado pelo uso encontrados durante a retirada do telhamento especificados nos itens 4.1 e 4.9 = 40% * area de retirada.</t>
  </si>
  <si>
    <t>Conforme projeto.</t>
  </si>
  <si>
    <t>Comprimento conforme recomendação da concessionária de energia.</t>
  </si>
  <si>
    <t>Quantidade conforme recomendação da concessionária de energia.</t>
  </si>
  <si>
    <t>Quantidade de torneiras e chuveiros danificados para remoção.</t>
  </si>
  <si>
    <t>Torneira a ser substituida no banheiro alunos.</t>
  </si>
  <si>
    <t>Chuveiro a ser substituido no Bercário I.</t>
  </si>
  <si>
    <t>Reparo na válvula de descarga no banheiro alunos.</t>
  </si>
  <si>
    <r>
      <t xml:space="preserve">Area do contrapiso das dependencias externas para remoção levantadas e aferidas pelo software AutoCAD® = </t>
    </r>
    <r>
      <rPr>
        <b/>
        <sz val="11"/>
        <rFont val="Arial"/>
        <family val="2"/>
      </rPr>
      <t>147,95m².</t>
    </r>
  </si>
  <si>
    <r>
      <t xml:space="preserve">Volume do lastro de pedra brita com espessura de 5cm aplicado na area externa da edificação especificado em projeto, levantadas e aferidas pelo software AutoCAD® = </t>
    </r>
    <r>
      <rPr>
        <b/>
        <sz val="11"/>
        <rFont val="Arial"/>
        <family val="2"/>
      </rPr>
      <t>7,38m³.</t>
    </r>
  </si>
  <si>
    <r>
      <t xml:space="preserve">Area externa da edificação para aplicação da lona plastica especificado em projeto, levantada e aferida pelo software AutoCAD® = </t>
    </r>
    <r>
      <rPr>
        <b/>
        <sz val="11"/>
        <color theme="1"/>
        <rFont val="Arial"/>
        <family val="2"/>
      </rPr>
      <t>147,95 m².</t>
    </r>
  </si>
  <si>
    <r>
      <t>Volume do piso com espessura de 5cm aplicado na area externa da edificação especificado em projeto, levantadas e aferidas pelo software AutoCAD® =</t>
    </r>
    <r>
      <rPr>
        <b/>
        <sz val="11"/>
        <rFont val="Arial"/>
        <family val="2"/>
      </rPr>
      <t xml:space="preserve"> 10,33m³.</t>
    </r>
  </si>
  <si>
    <t>Data Base:</t>
  </si>
  <si>
    <t>Versão:</t>
  </si>
  <si>
    <t>CDHU 183</t>
  </si>
  <si>
    <t xml:space="preserve">                        PLANILHA FÍSICO-FINANCEIRA</t>
  </si>
  <si>
    <t>9.4</t>
  </si>
  <si>
    <t>9.5</t>
  </si>
  <si>
    <t>ORÇAMENTO</t>
  </si>
  <si>
    <t>REMOÇÃO DE TRAMA METÁLICA PARA COBERTURA, DE FORMA MANUAL, SEM REAPROVEITAMENTO. AF_12/2017</t>
  </si>
  <si>
    <t>PLANILHA DE COMPOSIÇÃO</t>
  </si>
  <si>
    <t>PLANILHA DE PREÇOS UNITÁRIOS MÉDIOS</t>
  </si>
  <si>
    <t xml:space="preserve">FORNECIMENTO E INSTALAÇÃO DE TOLDO </t>
  </si>
  <si>
    <t>DISCRIMINAÇÃO</t>
  </si>
  <si>
    <t xml:space="preserve">PREÇOS UNITÁRIOS </t>
  </si>
  <si>
    <t>MÉDIA SEM BDI</t>
  </si>
  <si>
    <t>TOLDOS GLOBAL</t>
  </si>
  <si>
    <t>TOLDOS DECORELY</t>
  </si>
  <si>
    <t>TOLDOS VERASTO</t>
  </si>
  <si>
    <t xml:space="preserve">Fornecimento e instalação de toldo - Acesso externo a cozinha </t>
  </si>
  <si>
    <t>Remoção de estrutura de toldo danificada localizado na porta de acesso a  cozinha da escola.</t>
  </si>
  <si>
    <t>Instalação de toldo na porta de acesso a cozinha da escola</t>
  </si>
  <si>
    <t>Qtd</t>
  </si>
  <si>
    <t>Observação: Valores retirados do Boletim Referencial de Custos 183 com desoneração da CDHU, Tabela dePreços FDE Out/2021 com desconto referente à incidência de BDI de 23% e Composição de Custos Unitários SINAPI COM desoneração NOVEMBRO/2021</t>
  </si>
  <si>
    <t>Area de retirada</t>
  </si>
  <si>
    <t>Lixamento dos trechos de corrosão do portão do parque coberto, conforme especificado e aferido em projeto.</t>
  </si>
  <si>
    <t>Gradeamento do parque coberto e acesso intermediário</t>
  </si>
  <si>
    <t>ACERVO 1</t>
  </si>
  <si>
    <t>ACERVO 2</t>
  </si>
  <si>
    <t>TOTAL</t>
  </si>
  <si>
    <t>ITENS DE RELEVÂNCIA</t>
  </si>
  <si>
    <t>QUANT MINIMA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</si>
</sst>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00000000000000000000000000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3"/>
      <color theme="4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1"/>
      <color rgb="FF545454"/>
      <name val="Arial"/>
      <family val="2"/>
    </font>
    <font>
      <sz val="11"/>
      <color rgb="FF545454"/>
      <name val="Arial"/>
      <family val="2"/>
    </font>
    <font>
      <sz val="8"/>
      <name val="Calibri"/>
      <family val="2"/>
      <scheme val="minor"/>
    </font>
    <font>
      <vertAlign val="subscript"/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</cellStyleXfs>
  <cellXfs count="56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justify" vertical="center" wrapText="1"/>
    </xf>
    <xf numFmtId="0" fontId="0" fillId="2" borderId="0" xfId="0" applyFill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0" fillId="2" borderId="7" xfId="0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justify" vertical="center" wrapText="1"/>
    </xf>
    <xf numFmtId="0" fontId="0" fillId="2" borderId="10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0" fontId="0" fillId="0" borderId="0" xfId="0" quotePrefix="1" applyAlignment="1">
      <alignment wrapText="1"/>
    </xf>
    <xf numFmtId="0" fontId="0" fillId="0" borderId="3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64" fontId="0" fillId="0" borderId="0" xfId="0" applyNumberFormat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2" fillId="3" borderId="16" xfId="2" applyNumberFormat="1" applyFont="1" applyFill="1" applyBorder="1" applyAlignment="1">
      <alignment horizontal="center" vertical="center"/>
    </xf>
    <xf numFmtId="49" fontId="12" fillId="3" borderId="17" xfId="2" applyNumberFormat="1" applyFont="1" applyFill="1" applyBorder="1" applyAlignment="1">
      <alignment horizontal="center" vertical="center"/>
    </xf>
    <xf numFmtId="43" fontId="12" fillId="3" borderId="17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49" fontId="12" fillId="3" borderId="17" xfId="2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justify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2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164" fontId="1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5" fillId="0" borderId="0" xfId="0" applyNumberFormat="1" applyFont="1" applyAlignment="1">
      <alignment horizontal="right" vertical="center"/>
    </xf>
    <xf numFmtId="0" fontId="7" fillId="0" borderId="0" xfId="2" applyAlignment="1">
      <alignment horizontal="justify" vertical="center" wrapText="1"/>
    </xf>
    <xf numFmtId="0" fontId="22" fillId="0" borderId="0" xfId="2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23" fillId="0" borderId="0" xfId="3" applyNumberFormat="1" applyFont="1" applyFill="1" applyAlignment="1">
      <alignment horizontal="center" vertical="center"/>
    </xf>
    <xf numFmtId="10" fontId="23" fillId="0" borderId="0" xfId="2" applyNumberFormat="1" applyFont="1" applyAlignment="1">
      <alignment horizontal="center" vertical="center"/>
    </xf>
    <xf numFmtId="49" fontId="25" fillId="5" borderId="12" xfId="2" applyNumberFormat="1" applyFont="1" applyFill="1" applyBorder="1" applyAlignment="1">
      <alignment horizontal="center" vertical="center"/>
    </xf>
    <xf numFmtId="0" fontId="25" fillId="5" borderId="11" xfId="2" applyFont="1" applyFill="1" applyBorder="1" applyAlignment="1">
      <alignment horizontal="justify" vertical="center" wrapText="1"/>
    </xf>
    <xf numFmtId="0" fontId="25" fillId="5" borderId="12" xfId="2" applyFont="1" applyFill="1" applyBorder="1" applyAlignment="1">
      <alignment horizontal="center" vertical="center"/>
    </xf>
    <xf numFmtId="164" fontId="25" fillId="5" borderId="12" xfId="2" applyNumberFormat="1" applyFont="1" applyFill="1" applyBorder="1" applyAlignment="1">
      <alignment horizontal="center" vertical="center"/>
    </xf>
    <xf numFmtId="49" fontId="0" fillId="6" borderId="23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justify" vertical="center" wrapText="1"/>
    </xf>
    <xf numFmtId="0" fontId="0" fillId="0" borderId="23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justify" vertical="center" wrapText="1"/>
    </xf>
    <xf numFmtId="0" fontId="0" fillId="0" borderId="24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justify" vertical="center" wrapText="1"/>
    </xf>
    <xf numFmtId="0" fontId="0" fillId="2" borderId="24" xfId="0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49" fontId="0" fillId="7" borderId="24" xfId="0" applyNumberFormat="1" applyFill="1" applyBorder="1" applyAlignment="1">
      <alignment horizontal="center" vertical="center"/>
    </xf>
    <xf numFmtId="0" fontId="0" fillId="7" borderId="24" xfId="0" applyFill="1" applyBorder="1" applyAlignment="1">
      <alignment horizontal="justify" vertical="center" wrapText="1"/>
    </xf>
    <xf numFmtId="0" fontId="0" fillId="7" borderId="24" xfId="0" applyFill="1" applyBorder="1" applyAlignment="1">
      <alignment horizontal="center" vertical="center"/>
    </xf>
    <xf numFmtId="164" fontId="0" fillId="7" borderId="24" xfId="0" applyNumberFormat="1" applyFill="1" applyBorder="1" applyAlignment="1">
      <alignment horizontal="center" vertical="center"/>
    </xf>
    <xf numFmtId="0" fontId="0" fillId="0" borderId="24" xfId="0" quotePrefix="1" applyBorder="1" applyAlignment="1">
      <alignment horizontal="justify" vertical="center" wrapText="1"/>
    </xf>
    <xf numFmtId="164" fontId="0" fillId="0" borderId="0" xfId="0" applyNumberFormat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7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0" fontId="14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12" fillId="0" borderId="28" xfId="0" applyNumberFormat="1" applyFont="1" applyBorder="1" applyAlignment="1">
      <alignment horizontal="center"/>
    </xf>
    <xf numFmtId="10" fontId="12" fillId="0" borderId="29" xfId="0" applyNumberFormat="1" applyFont="1" applyBorder="1" applyAlignment="1">
      <alignment horizontal="center"/>
    </xf>
    <xf numFmtId="10" fontId="12" fillId="0" borderId="30" xfId="0" applyNumberFormat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0" xfId="0" applyFont="1"/>
    <xf numFmtId="0" fontId="12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10" fontId="7" fillId="0" borderId="3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wrapText="1" indent="1"/>
    </xf>
    <xf numFmtId="10" fontId="18" fillId="0" borderId="0" xfId="0" applyNumberFormat="1" applyFont="1" applyAlignment="1">
      <alignment horizontal="center" wrapText="1"/>
    </xf>
    <xf numFmtId="10" fontId="7" fillId="0" borderId="0" xfId="0" applyNumberFormat="1" applyFont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10" fontId="7" fillId="0" borderId="36" xfId="0" applyNumberFormat="1" applyFont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0" fontId="29" fillId="0" borderId="3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37" xfId="0" applyBorder="1" applyAlignment="1">
      <alignment vertical="center"/>
    </xf>
    <xf numFmtId="0" fontId="30" fillId="0" borderId="38" xfId="0" applyFont="1" applyBorder="1" applyAlignment="1">
      <alignment vertical="center"/>
    </xf>
    <xf numFmtId="10" fontId="29" fillId="0" borderId="39" xfId="0" applyNumberFormat="1" applyFont="1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" fontId="7" fillId="0" borderId="0" xfId="0" applyNumberFormat="1" applyFont="1"/>
    <xf numFmtId="0" fontId="0" fillId="0" borderId="0" xfId="0" applyAlignment="1">
      <alignment horizontal="justify" vertical="justify"/>
    </xf>
    <xf numFmtId="0" fontId="11" fillId="0" borderId="0" xfId="0" applyFont="1" applyAlignment="1">
      <alignment horizontal="left" vertical="top" wrapText="1"/>
    </xf>
    <xf numFmtId="10" fontId="11" fillId="0" borderId="0" xfId="0" applyNumberFormat="1" applyFont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 wrapText="1"/>
    </xf>
    <xf numFmtId="10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wrapText="1"/>
    </xf>
    <xf numFmtId="10" fontId="32" fillId="0" borderId="0" xfId="0" applyNumberFormat="1" applyFont="1" applyAlignment="1">
      <alignment horizont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justify" vertical="center" wrapText="1"/>
    </xf>
    <xf numFmtId="0" fontId="17" fillId="0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/>
    </xf>
    <xf numFmtId="1" fontId="14" fillId="8" borderId="12" xfId="0" applyNumberFormat="1" applyFont="1" applyFill="1" applyBorder="1" applyAlignment="1">
      <alignment horizontal="center" vertical="center"/>
    </xf>
    <xf numFmtId="4" fontId="14" fillId="8" borderId="12" xfId="0" applyNumberFormat="1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10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49" fontId="0" fillId="11" borderId="24" xfId="0" applyNumberFormat="1" applyFill="1" applyBorder="1" applyAlignment="1">
      <alignment horizontal="center" vertical="center"/>
    </xf>
    <xf numFmtId="0" fontId="0" fillId="11" borderId="24" xfId="0" applyFill="1" applyBorder="1" applyAlignment="1">
      <alignment horizontal="justify" vertical="center" wrapText="1"/>
    </xf>
    <xf numFmtId="0" fontId="0" fillId="11" borderId="24" xfId="0" applyFill="1" applyBorder="1" applyAlignment="1">
      <alignment horizontal="center" vertical="center"/>
    </xf>
    <xf numFmtId="164" fontId="0" fillId="11" borderId="24" xfId="0" applyNumberForma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49" fontId="0" fillId="10" borderId="24" xfId="0" applyNumberForma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0" fillId="10" borderId="24" xfId="0" applyFill="1" applyBorder="1" applyAlignment="1">
      <alignment horizontal="justify" vertical="center" wrapText="1"/>
    </xf>
    <xf numFmtId="0" fontId="0" fillId="10" borderId="24" xfId="0" applyFill="1" applyBorder="1" applyAlignment="1">
      <alignment horizontal="center" vertical="center"/>
    </xf>
    <xf numFmtId="164" fontId="0" fillId="10" borderId="2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12" borderId="12" xfId="5" applyFont="1" applyFill="1" applyBorder="1"/>
    <xf numFmtId="9" fontId="0" fillId="0" borderId="12" xfId="5" applyFont="1" applyBorder="1"/>
    <xf numFmtId="44" fontId="0" fillId="0" borderId="12" xfId="0" applyNumberFormat="1" applyFont="1" applyBorder="1"/>
    <xf numFmtId="44" fontId="4" fillId="0" borderId="12" xfId="0" applyNumberFormat="1" applyFont="1" applyBorder="1"/>
    <xf numFmtId="9" fontId="4" fillId="0" borderId="12" xfId="5" applyFont="1" applyBorder="1"/>
    <xf numFmtId="0" fontId="9" fillId="0" borderId="49" xfId="2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17" fillId="0" borderId="4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164" fontId="17" fillId="0" borderId="48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164" fontId="17" fillId="0" borderId="50" xfId="0" applyNumberFormat="1" applyFont="1" applyBorder="1" applyAlignment="1">
      <alignment horizontal="right" vertical="center"/>
    </xf>
    <xf numFmtId="0" fontId="0" fillId="0" borderId="47" xfId="0" applyBorder="1"/>
    <xf numFmtId="0" fontId="12" fillId="0" borderId="48" xfId="0" applyFont="1" applyBorder="1" applyAlignment="1">
      <alignment horizontal="left" vertical="top"/>
    </xf>
    <xf numFmtId="0" fontId="0" fillId="0" borderId="48" xfId="0" applyBorder="1"/>
    <xf numFmtId="0" fontId="7" fillId="0" borderId="47" xfId="0" applyFont="1" applyBorder="1"/>
    <xf numFmtId="0" fontId="7" fillId="0" borderId="48" xfId="0" applyFont="1" applyBorder="1"/>
    <xf numFmtId="0" fontId="0" fillId="0" borderId="0" xfId="0" applyBorder="1"/>
    <xf numFmtId="10" fontId="0" fillId="0" borderId="0" xfId="0" applyNumberFormat="1" applyBorder="1" applyAlignment="1">
      <alignment horizontal="center"/>
    </xf>
    <xf numFmtId="0" fontId="0" fillId="0" borderId="48" xfId="0" applyBorder="1" applyAlignment="1">
      <alignment horizontal="left" vertical="justify" wrapText="1"/>
    </xf>
    <xf numFmtId="0" fontId="12" fillId="0" borderId="47" xfId="0" applyFont="1" applyBorder="1" applyAlignment="1">
      <alignment horizontal="right" vertical="center" wrapText="1"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9" xfId="0" applyBorder="1"/>
    <xf numFmtId="0" fontId="0" fillId="0" borderId="15" xfId="0" applyBorder="1"/>
    <xf numFmtId="0" fontId="17" fillId="0" borderId="12" xfId="0" applyFont="1" applyFill="1" applyBorder="1" applyAlignment="1">
      <alignment horizontal="justify" vertical="center"/>
    </xf>
    <xf numFmtId="0" fontId="17" fillId="2" borderId="0" xfId="0" applyFont="1" applyFill="1" applyAlignment="1">
      <alignment horizontal="center" vertical="center"/>
    </xf>
    <xf numFmtId="0" fontId="17" fillId="2" borderId="14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37" fillId="13" borderId="12" xfId="6" applyFont="1" applyFill="1" applyBorder="1" applyAlignment="1">
      <alignment horizontal="center" vertical="center" wrapText="1"/>
    </xf>
    <xf numFmtId="0" fontId="37" fillId="13" borderId="12" xfId="6" applyNumberFormat="1" applyFont="1" applyFill="1" applyBorder="1" applyAlignment="1">
      <alignment horizontal="center" vertical="center" wrapText="1"/>
    </xf>
    <xf numFmtId="0" fontId="37" fillId="13" borderId="12" xfId="6" applyFont="1" applyFill="1" applyBorder="1" applyAlignment="1">
      <alignment horizontal="justify" vertical="center" wrapText="1"/>
    </xf>
    <xf numFmtId="164" fontId="37" fillId="13" borderId="9" xfId="6" applyNumberFormat="1" applyFont="1" applyFill="1" applyBorder="1" applyAlignment="1">
      <alignment horizontal="center" vertical="center" wrapText="1"/>
    </xf>
    <xf numFmtId="164" fontId="37" fillId="13" borderId="12" xfId="6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164" fontId="4" fillId="10" borderId="12" xfId="0" applyNumberFormat="1" applyFont="1" applyFill="1" applyBorder="1" applyAlignment="1">
      <alignment horizontal="center" wrapText="1"/>
    </xf>
    <xf numFmtId="0" fontId="4" fillId="11" borderId="12" xfId="0" applyFont="1" applyFill="1" applyBorder="1" applyAlignment="1">
      <alignment horizontal="center" wrapText="1"/>
    </xf>
    <xf numFmtId="44" fontId="10" fillId="0" borderId="15" xfId="4" applyFont="1" applyBorder="1" applyAlignment="1">
      <alignment horizontal="center" vertical="center"/>
    </xf>
    <xf numFmtId="44" fontId="12" fillId="3" borderId="17" xfId="4" applyFont="1" applyFill="1" applyBorder="1" applyAlignment="1">
      <alignment horizontal="center" vertical="center" wrapText="1"/>
    </xf>
    <xf numFmtId="44" fontId="14" fillId="4" borderId="10" xfId="4" applyFont="1" applyFill="1" applyBorder="1" applyAlignment="1">
      <alignment horizontal="center" vertical="center"/>
    </xf>
    <xf numFmtId="44" fontId="17" fillId="0" borderId="12" xfId="4" applyFont="1" applyBorder="1" applyAlignment="1">
      <alignment horizontal="center" vertical="center"/>
    </xf>
    <xf numFmtId="44" fontId="0" fillId="0" borderId="0" xfId="4" applyFont="1" applyBorder="1" applyAlignment="1">
      <alignment horizontal="center"/>
    </xf>
    <xf numFmtId="44" fontId="17" fillId="0" borderId="12" xfId="4" applyFont="1" applyFill="1" applyBorder="1" applyAlignment="1">
      <alignment horizontal="center" vertical="center"/>
    </xf>
    <xf numFmtId="44" fontId="17" fillId="0" borderId="12" xfId="4" applyFont="1" applyFill="1" applyBorder="1" applyAlignment="1">
      <alignment horizontal="center" vertical="center" wrapText="1"/>
    </xf>
    <xf numFmtId="44" fontId="17" fillId="0" borderId="10" xfId="4" applyFont="1" applyBorder="1" applyAlignment="1">
      <alignment horizontal="center" vertical="center"/>
    </xf>
    <xf numFmtId="44" fontId="17" fillId="0" borderId="12" xfId="4" applyFont="1" applyBorder="1" applyAlignment="1">
      <alignment horizontal="center" vertical="center" wrapText="1"/>
    </xf>
    <xf numFmtId="44" fontId="17" fillId="0" borderId="0" xfId="4" applyFont="1" applyBorder="1" applyAlignment="1">
      <alignment horizontal="center" vertical="center"/>
    </xf>
    <xf numFmtId="44" fontId="0" fillId="0" borderId="0" xfId="4" applyFont="1" applyAlignment="1">
      <alignment horizontal="center"/>
    </xf>
    <xf numFmtId="44" fontId="13" fillId="3" borderId="17" xfId="4" applyFont="1" applyFill="1" applyBorder="1" applyAlignment="1">
      <alignment horizontal="center" vertical="center" wrapText="1"/>
    </xf>
    <xf numFmtId="44" fontId="15" fillId="4" borderId="10" xfId="4" applyFont="1" applyFill="1" applyBorder="1" applyAlignment="1">
      <alignment horizontal="center" vertical="center"/>
    </xf>
    <xf numFmtId="44" fontId="18" fillId="0" borderId="0" xfId="4" applyFont="1" applyBorder="1" applyAlignment="1">
      <alignment horizontal="center" vertical="center"/>
    </xf>
    <xf numFmtId="44" fontId="14" fillId="0" borderId="0" xfId="4" applyFont="1" applyBorder="1" applyAlignment="1">
      <alignment horizontal="center" vertical="center"/>
    </xf>
    <xf numFmtId="44" fontId="12" fillId="3" borderId="18" xfId="4" applyFont="1" applyFill="1" applyBorder="1" applyAlignment="1">
      <alignment horizontal="center" vertical="center"/>
    </xf>
    <xf numFmtId="44" fontId="17" fillId="0" borderId="20" xfId="4" applyFont="1" applyBorder="1" applyAlignment="1">
      <alignment horizontal="right" vertical="center"/>
    </xf>
    <xf numFmtId="44" fontId="17" fillId="0" borderId="20" xfId="4" applyFont="1" applyFill="1" applyBorder="1" applyAlignment="1">
      <alignment horizontal="right" vertical="center"/>
    </xf>
    <xf numFmtId="44" fontId="17" fillId="0" borderId="20" xfId="4" applyFont="1" applyFill="1" applyBorder="1" applyAlignment="1">
      <alignment horizontal="right" vertical="center" wrapText="1"/>
    </xf>
    <xf numFmtId="44" fontId="17" fillId="0" borderId="22" xfId="4" applyFont="1" applyBorder="1" applyAlignment="1">
      <alignment horizontal="right" vertical="center"/>
    </xf>
    <xf numFmtId="44" fontId="17" fillId="0" borderId="20" xfId="4" applyFont="1" applyBorder="1" applyAlignment="1">
      <alignment horizontal="right" vertical="center" wrapText="1"/>
    </xf>
    <xf numFmtId="44" fontId="17" fillId="0" borderId="0" xfId="4" applyFont="1" applyBorder="1" applyAlignment="1">
      <alignment horizontal="right" vertical="center"/>
    </xf>
    <xf numFmtId="0" fontId="17" fillId="2" borderId="1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wrapText="1"/>
    </xf>
    <xf numFmtId="0" fontId="17" fillId="2" borderId="43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8" fillId="2" borderId="43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12" xfId="0" applyFont="1" applyFill="1" applyBorder="1" applyAlignment="1">
      <alignment horizontal="center" wrapText="1"/>
    </xf>
    <xf numFmtId="2" fontId="17" fillId="2" borderId="12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justify" vertical="center" wrapText="1"/>
    </xf>
    <xf numFmtId="44" fontId="18" fillId="2" borderId="12" xfId="4" applyFont="1" applyFill="1" applyBorder="1" applyAlignment="1">
      <alignment horizontal="center" vertical="center"/>
    </xf>
    <xf numFmtId="44" fontId="18" fillId="2" borderId="20" xfId="4" applyFont="1" applyFill="1" applyBorder="1" applyAlignment="1">
      <alignment horizontal="right" vertical="center"/>
    </xf>
    <xf numFmtId="44" fontId="18" fillId="2" borderId="12" xfId="4" applyFont="1" applyFill="1" applyBorder="1" applyAlignment="1">
      <alignment horizontal="center" vertical="center" wrapText="1"/>
    </xf>
    <xf numFmtId="44" fontId="18" fillId="2" borderId="20" xfId="4" applyFont="1" applyFill="1" applyBorder="1" applyAlignment="1">
      <alignment horizontal="right" vertical="center" wrapText="1"/>
    </xf>
    <xf numFmtId="0" fontId="18" fillId="10" borderId="4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44" fontId="18" fillId="0" borderId="12" xfId="4" applyFont="1" applyBorder="1" applyAlignment="1">
      <alignment horizontal="center" vertical="center"/>
    </xf>
    <xf numFmtId="44" fontId="18" fillId="0" borderId="20" xfId="4" applyFont="1" applyBorder="1" applyAlignment="1">
      <alignment horizontal="right" vertical="center"/>
    </xf>
    <xf numFmtId="0" fontId="18" fillId="0" borderId="12" xfId="0" applyFont="1" applyFill="1" applyBorder="1" applyAlignment="1">
      <alignment horizontal="justify" vertical="center" wrapText="1"/>
    </xf>
    <xf numFmtId="44" fontId="18" fillId="0" borderId="12" xfId="4" applyFont="1" applyFill="1" applyBorder="1" applyAlignment="1">
      <alignment horizontal="center" vertical="center"/>
    </xf>
    <xf numFmtId="44" fontId="18" fillId="0" borderId="20" xfId="4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35" fillId="2" borderId="6" xfId="0" applyFont="1" applyFill="1" applyBorder="1" applyAlignment="1">
      <alignment horizontal="center" wrapText="1"/>
    </xf>
    <xf numFmtId="0" fontId="35" fillId="2" borderId="13" xfId="0" applyFont="1" applyFill="1" applyBorder="1" applyAlignment="1">
      <alignment horizontal="center" wrapText="1"/>
    </xf>
    <xf numFmtId="0" fontId="35" fillId="2" borderId="8" xfId="0" applyFont="1" applyFill="1" applyBorder="1" applyAlignment="1">
      <alignment horizontal="center" wrapText="1"/>
    </xf>
    <xf numFmtId="0" fontId="35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/>
    </xf>
    <xf numFmtId="0" fontId="17" fillId="0" borderId="47" xfId="0" applyFont="1" applyBorder="1" applyAlignment="1">
      <alignment horizontal="center" vertical="center"/>
    </xf>
    <xf numFmtId="44" fontId="17" fillId="0" borderId="48" xfId="4" applyFont="1" applyBorder="1" applyAlignment="1">
      <alignment horizontal="right" vertical="center"/>
    </xf>
    <xf numFmtId="44" fontId="15" fillId="0" borderId="0" xfId="4" applyFont="1" applyBorder="1" applyAlignment="1">
      <alignment horizontal="center" vertical="center"/>
    </xf>
    <xf numFmtId="44" fontId="15" fillId="0" borderId="48" xfId="4" applyFont="1" applyBorder="1" applyAlignment="1">
      <alignment horizontal="right" vertical="center"/>
    </xf>
    <xf numFmtId="44" fontId="14" fillId="4" borderId="22" xfId="4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4" fontId="15" fillId="0" borderId="0" xfId="4" applyFont="1" applyBorder="1" applyAlignment="1">
      <alignment horizontal="right" vertical="center"/>
    </xf>
    <xf numFmtId="0" fontId="18" fillId="10" borderId="12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/>
    </xf>
    <xf numFmtId="0" fontId="38" fillId="0" borderId="0" xfId="0" applyFont="1"/>
    <xf numFmtId="0" fontId="0" fillId="0" borderId="0" xfId="0" applyFont="1"/>
    <xf numFmtId="44" fontId="0" fillId="0" borderId="12" xfId="0" applyNumberFormat="1" applyFont="1" applyFill="1" applyBorder="1"/>
    <xf numFmtId="0" fontId="0" fillId="0" borderId="0" xfId="0" applyFont="1" applyBorder="1"/>
    <xf numFmtId="4" fontId="17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9" fontId="0" fillId="0" borderId="0" xfId="0" applyNumberFormat="1" applyFont="1"/>
    <xf numFmtId="44" fontId="41" fillId="0" borderId="12" xfId="0" applyNumberFormat="1" applyFont="1" applyBorder="1"/>
    <xf numFmtId="44" fontId="41" fillId="0" borderId="12" xfId="0" applyNumberFormat="1" applyFont="1" applyFill="1" applyBorder="1"/>
    <xf numFmtId="0" fontId="4" fillId="0" borderId="11" xfId="0" applyFont="1" applyBorder="1" applyAlignment="1">
      <alignment horizontal="right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wrapText="1"/>
    </xf>
    <xf numFmtId="44" fontId="18" fillId="0" borderId="12" xfId="4" applyFont="1" applyBorder="1" applyAlignment="1">
      <alignment horizontal="center" vertical="center" wrapText="1"/>
    </xf>
    <xf numFmtId="44" fontId="18" fillId="0" borderId="20" xfId="4" applyFont="1" applyBorder="1" applyAlignment="1">
      <alignment horizontal="right" vertical="center" wrapText="1"/>
    </xf>
    <xf numFmtId="0" fontId="18" fillId="0" borderId="12" xfId="0" applyFont="1" applyBorder="1" applyAlignment="1">
      <alignment horizontal="justify" vertical="center"/>
    </xf>
    <xf numFmtId="0" fontId="18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44" fontId="14" fillId="0" borderId="48" xfId="4" applyFont="1" applyBorder="1" applyAlignment="1">
      <alignment horizontal="right" vertical="center"/>
    </xf>
    <xf numFmtId="44" fontId="15" fillId="0" borderId="10" xfId="4" applyFont="1" applyBorder="1" applyAlignment="1">
      <alignment horizontal="center" vertical="center"/>
    </xf>
    <xf numFmtId="44" fontId="17" fillId="0" borderId="48" xfId="4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44" fontId="15" fillId="0" borderId="22" xfId="4" applyFont="1" applyBorder="1" applyAlignment="1">
      <alignment horizontal="right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justify" vertical="center" wrapText="1"/>
    </xf>
    <xf numFmtId="44" fontId="14" fillId="4" borderId="52" xfId="4" applyFont="1" applyFill="1" applyBorder="1" applyAlignment="1">
      <alignment horizontal="center" vertical="center"/>
    </xf>
    <xf numFmtId="44" fontId="15" fillId="4" borderId="52" xfId="4" applyFont="1" applyFill="1" applyBorder="1" applyAlignment="1">
      <alignment horizontal="center" vertical="center"/>
    </xf>
    <xf numFmtId="44" fontId="14" fillId="4" borderId="53" xfId="4" applyNumberFormat="1" applyFont="1" applyFill="1" applyBorder="1" applyAlignment="1">
      <alignment horizontal="right" vertical="center"/>
    </xf>
    <xf numFmtId="17" fontId="9" fillId="0" borderId="48" xfId="2" applyNumberFormat="1" applyFont="1" applyBorder="1" applyAlignment="1">
      <alignment horizontal="center" vertical="center" wrapText="1"/>
    </xf>
    <xf numFmtId="44" fontId="42" fillId="0" borderId="15" xfId="4" applyFont="1" applyBorder="1" applyAlignment="1">
      <alignment horizontal="center" vertical="center"/>
    </xf>
    <xf numFmtId="10" fontId="42" fillId="0" borderId="50" xfId="5" applyNumberFormat="1" applyFont="1" applyBorder="1" applyAlignment="1">
      <alignment horizontal="center" vertical="center"/>
    </xf>
    <xf numFmtId="0" fontId="41" fillId="2" borderId="51" xfId="0" applyFont="1" applyFill="1" applyBorder="1"/>
    <xf numFmtId="0" fontId="41" fillId="2" borderId="54" xfId="0" applyFont="1" applyFill="1" applyBorder="1"/>
    <xf numFmtId="0" fontId="41" fillId="2" borderId="55" xfId="0" applyFont="1" applyFill="1" applyBorder="1"/>
    <xf numFmtId="0" fontId="4" fillId="0" borderId="56" xfId="0" applyFont="1" applyBorder="1" applyAlignment="1">
      <alignment horizontal="right"/>
    </xf>
    <xf numFmtId="9" fontId="4" fillId="0" borderId="57" xfId="0" applyNumberFormat="1" applyFont="1" applyBorder="1"/>
    <xf numFmtId="0" fontId="40" fillId="0" borderId="0" xfId="0" applyFont="1" applyBorder="1" applyAlignment="1">
      <alignment vertical="center"/>
    </xf>
    <xf numFmtId="0" fontId="15" fillId="0" borderId="61" xfId="0" applyFont="1" applyBorder="1" applyAlignment="1">
      <alignment vertical="top" wrapText="1"/>
    </xf>
    <xf numFmtId="14" fontId="15" fillId="0" borderId="62" xfId="0" applyNumberFormat="1" applyFont="1" applyBorder="1" applyAlignment="1">
      <alignment horizontal="center" vertical="center" wrapText="1"/>
    </xf>
    <xf numFmtId="0" fontId="15" fillId="0" borderId="63" xfId="0" applyFont="1" applyBorder="1" applyAlignment="1">
      <alignment vertical="top" wrapText="1"/>
    </xf>
    <xf numFmtId="164" fontId="17" fillId="0" borderId="0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/>
    </xf>
    <xf numFmtId="44" fontId="0" fillId="12" borderId="12" xfId="4" applyFont="1" applyFill="1" applyBorder="1" applyAlignment="1">
      <alignment horizontal="center" vertical="center"/>
    </xf>
    <xf numFmtId="44" fontId="0" fillId="12" borderId="12" xfId="0" applyNumberFormat="1" applyFill="1" applyBorder="1" applyAlignment="1">
      <alignment horizontal="center" vertical="center"/>
    </xf>
    <xf numFmtId="44" fontId="44" fillId="0" borderId="12" xfId="0" applyNumberFormat="1" applyFont="1" applyBorder="1"/>
    <xf numFmtId="9" fontId="0" fillId="0" borderId="0" xfId="0" applyNumberFormat="1" applyFont="1" applyBorder="1" applyAlignment="1">
      <alignment horizontal="center"/>
    </xf>
    <xf numFmtId="9" fontId="41" fillId="2" borderId="12" xfId="5" applyFont="1" applyFill="1" applyBorder="1"/>
    <xf numFmtId="44" fontId="41" fillId="2" borderId="12" xfId="0" applyNumberFormat="1" applyFont="1" applyFill="1" applyBorder="1"/>
    <xf numFmtId="9" fontId="41" fillId="0" borderId="12" xfId="5" applyFont="1" applyBorder="1"/>
    <xf numFmtId="9" fontId="43" fillId="2" borderId="12" xfId="5" applyFont="1" applyFill="1" applyBorder="1"/>
    <xf numFmtId="0" fontId="9" fillId="0" borderId="47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48" xfId="2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7" fillId="7" borderId="12" xfId="0" applyFont="1" applyFill="1" applyBorder="1" applyAlignment="1">
      <alignment horizontal="justify" vertical="center"/>
    </xf>
    <xf numFmtId="0" fontId="18" fillId="7" borderId="12" xfId="0" applyFont="1" applyFill="1" applyBorder="1" applyAlignment="1">
      <alignment horizontal="justify" vertical="center"/>
    </xf>
    <xf numFmtId="0" fontId="18" fillId="7" borderId="12" xfId="0" applyFont="1" applyFill="1" applyBorder="1" applyAlignment="1">
      <alignment horizontal="justify" vertical="center" wrapText="1"/>
    </xf>
    <xf numFmtId="0" fontId="17" fillId="7" borderId="12" xfId="0" applyFont="1" applyFill="1" applyBorder="1" applyAlignment="1">
      <alignment horizontal="justify" vertical="center" wrapText="1"/>
    </xf>
    <xf numFmtId="0" fontId="18" fillId="2" borderId="12" xfId="0" applyFont="1" applyFill="1" applyBorder="1" applyAlignment="1">
      <alignment horizontal="justify" vertical="center"/>
    </xf>
    <xf numFmtId="0" fontId="17" fillId="2" borderId="12" xfId="0" applyFont="1" applyFill="1" applyBorder="1" applyAlignment="1">
      <alignment horizontal="justify" vertical="center" wrapText="1"/>
    </xf>
    <xf numFmtId="44" fontId="12" fillId="3" borderId="64" xfId="4" applyFont="1" applyFill="1" applyBorder="1" applyAlignment="1">
      <alignment horizontal="center" vertical="center"/>
    </xf>
    <xf numFmtId="44" fontId="17" fillId="0" borderId="9" xfId="4" applyFont="1" applyBorder="1" applyAlignment="1">
      <alignment horizontal="right" vertical="center"/>
    </xf>
    <xf numFmtId="44" fontId="18" fillId="0" borderId="9" xfId="4" applyFont="1" applyFill="1" applyBorder="1" applyAlignment="1">
      <alignment horizontal="right" vertical="center"/>
    </xf>
    <xf numFmtId="44" fontId="18" fillId="0" borderId="9" xfId="4" applyFont="1" applyBorder="1" applyAlignment="1">
      <alignment horizontal="right" vertical="center" wrapText="1"/>
    </xf>
    <xf numFmtId="44" fontId="17" fillId="0" borderId="9" xfId="4" applyFont="1" applyFill="1" applyBorder="1" applyAlignment="1">
      <alignment horizontal="right" vertical="center" wrapText="1"/>
    </xf>
    <xf numFmtId="43" fontId="18" fillId="0" borderId="12" xfId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vertical="center" wrapText="1"/>
    </xf>
    <xf numFmtId="0" fontId="17" fillId="2" borderId="43" xfId="0" applyFont="1" applyFill="1" applyBorder="1" applyAlignment="1">
      <alignment horizontal="center" wrapText="1"/>
    </xf>
    <xf numFmtId="0" fontId="0" fillId="0" borderId="4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8" fillId="0" borderId="44" xfId="2" applyFont="1" applyBorder="1" applyAlignment="1">
      <alignment horizontal="center" vertical="center" wrapText="1"/>
    </xf>
    <xf numFmtId="0" fontId="8" fillId="0" borderId="45" xfId="2" applyFont="1" applyBorder="1" applyAlignment="1">
      <alignment horizontal="center" vertical="center" wrapText="1"/>
    </xf>
    <xf numFmtId="0" fontId="8" fillId="0" borderId="46" xfId="2" applyFont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48" xfId="2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8" fillId="0" borderId="47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9" fillId="2" borderId="47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" fontId="13" fillId="0" borderId="59" xfId="0" applyNumberFormat="1" applyFont="1" applyBorder="1" applyAlignment="1">
      <alignment horizontal="center" vertical="center" wrapText="1"/>
    </xf>
    <xf numFmtId="1" fontId="13" fillId="0" borderId="19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9" fontId="0" fillId="0" borderId="20" xfId="5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top" wrapText="1"/>
    </xf>
    <xf numFmtId="44" fontId="0" fillId="0" borderId="12" xfId="4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9" fontId="0" fillId="0" borderId="58" xfId="5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4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0" xfId="0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7" fillId="0" borderId="48" xfId="0" applyFont="1" applyBorder="1" applyAlignment="1">
      <alignment horizontal="justify" wrapText="1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4" fillId="10" borderId="9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4" fillId="11" borderId="9" xfId="0" applyFont="1" applyFill="1" applyBorder="1" applyAlignment="1">
      <alignment horizontal="center" wrapText="1"/>
    </xf>
    <xf numFmtId="0" fontId="4" fillId="11" borderId="10" xfId="0" applyFont="1" applyFill="1" applyBorder="1" applyAlignment="1">
      <alignment horizontal="center" wrapText="1"/>
    </xf>
    <xf numFmtId="0" fontId="4" fillId="11" borderId="11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4" borderId="12" xfId="0" applyFont="1" applyFill="1" applyBorder="1" applyAlignment="1">
      <alignment horizontal="center" vertical="center"/>
    </xf>
  </cellXfs>
  <cellStyles count="7">
    <cellStyle name="Moeda" xfId="4" builtinId="4"/>
    <cellStyle name="Normal" xfId="0" builtinId="0"/>
    <cellStyle name="Normal 2" xfId="2" xr:uid="{00000000-0005-0000-0000-000002000000}"/>
    <cellStyle name="Normal_Pesquisa no referencial 10 de maio de 2013" xfId="6" xr:uid="{00000000-0005-0000-0000-000003000000}"/>
    <cellStyle name="Porcentagem" xfId="5" builtinId="5"/>
    <cellStyle name="Vírgula" xfId="1" builtinId="3"/>
    <cellStyle name="Vírgula 2" xfId="3" xr:uid="{00000000-0005-0000-0000-000006000000}"/>
  </cellStyles>
  <dxfs count="78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0</xdr:rowOff>
    </xdr:from>
    <xdr:to>
      <xdr:col>1</xdr:col>
      <xdr:colOff>1288175</xdr:colOff>
      <xdr:row>4</xdr:row>
      <xdr:rowOff>123826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0"/>
          <a:ext cx="1002425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76542</xdr:colOff>
      <xdr:row>0</xdr:row>
      <xdr:rowOff>114300</xdr:rowOff>
    </xdr:from>
    <xdr:to>
      <xdr:col>3</xdr:col>
      <xdr:colOff>66675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CA3DAD-0D74-454E-9DB8-06B82D42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042" y="114300"/>
          <a:ext cx="108550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533742</xdr:colOff>
      <xdr:row>0</xdr:row>
      <xdr:rowOff>9525</xdr:rowOff>
    </xdr:from>
    <xdr:to>
      <xdr:col>3</xdr:col>
      <xdr:colOff>381000</xdr:colOff>
      <xdr:row>3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242" y="9525"/>
          <a:ext cx="942633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451438</xdr:colOff>
      <xdr:row>0</xdr:row>
      <xdr:rowOff>183056</xdr:rowOff>
    </xdr:from>
    <xdr:to>
      <xdr:col>2</xdr:col>
      <xdr:colOff>899884</xdr:colOff>
      <xdr:row>3</xdr:row>
      <xdr:rowOff>168088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38" y="183056"/>
          <a:ext cx="1053564" cy="102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30668</xdr:colOff>
      <xdr:row>2</xdr:row>
      <xdr:rowOff>28576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7836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4</xdr:col>
      <xdr:colOff>38100</xdr:colOff>
      <xdr:row>22</xdr:row>
      <xdr:rowOff>38100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981450"/>
          <a:ext cx="3543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891486</xdr:colOff>
      <xdr:row>36</xdr:row>
      <xdr:rowOff>12009</xdr:rowOff>
    </xdr:from>
    <xdr:to>
      <xdr:col>4</xdr:col>
      <xdr:colOff>457201</xdr:colOff>
      <xdr:row>39</xdr:row>
      <xdr:rowOff>25262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786" y="7651059"/>
          <a:ext cx="2470840" cy="470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20329</xdr:rowOff>
    </xdr:from>
    <xdr:to>
      <xdr:col>2</xdr:col>
      <xdr:colOff>1047749</xdr:colOff>
      <xdr:row>3</xdr:row>
      <xdr:rowOff>162396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10829"/>
          <a:ext cx="1933574" cy="5230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47625</xdr:rowOff>
    </xdr:from>
    <xdr:to>
      <xdr:col>2</xdr:col>
      <xdr:colOff>445068</xdr:colOff>
      <xdr:row>2</xdr:row>
      <xdr:rowOff>100137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987993" cy="433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6"/>
  <sheetViews>
    <sheetView topLeftCell="A16" workbookViewId="0">
      <selection activeCell="E47" sqref="E47:E48"/>
    </sheetView>
  </sheetViews>
  <sheetFormatPr defaultColWidth="9.109375" defaultRowHeight="13.8" x14ac:dyDescent="0.25"/>
  <cols>
    <col min="1" max="1" width="9.109375" style="187"/>
    <col min="2" max="2" width="22.6640625" style="187" bestFit="1" customWidth="1"/>
    <col min="3" max="3" width="17.44140625" style="187" customWidth="1"/>
    <col min="4" max="4" width="20.5546875" style="187" bestFit="1" customWidth="1"/>
    <col min="5" max="5" width="73.5546875" style="187" customWidth="1"/>
    <col min="6" max="6" width="13.6640625" style="187" bestFit="1" customWidth="1"/>
    <col min="7" max="7" width="15.109375" style="187" bestFit="1" customWidth="1"/>
    <col min="8" max="16384" width="9.109375" style="187"/>
  </cols>
  <sheetData>
    <row r="1" spans="1:7" ht="24.6" x14ac:dyDescent="0.25">
      <c r="A1" s="167"/>
      <c r="B1" s="460" t="s">
        <v>14448</v>
      </c>
      <c r="C1" s="461"/>
      <c r="D1" s="461"/>
      <c r="E1" s="461"/>
      <c r="F1" s="461"/>
      <c r="G1" s="462"/>
    </row>
    <row r="2" spans="1:7" x14ac:dyDescent="0.25">
      <c r="A2" s="167"/>
      <c r="B2" s="463" t="s">
        <v>14415</v>
      </c>
      <c r="C2" s="464"/>
      <c r="D2" s="464"/>
      <c r="E2" s="464"/>
      <c r="F2" s="464"/>
      <c r="G2" s="465"/>
    </row>
    <row r="3" spans="1:7" x14ac:dyDescent="0.25">
      <c r="A3" s="167"/>
      <c r="B3" s="466" t="s">
        <v>14549</v>
      </c>
      <c r="C3" s="467"/>
      <c r="D3" s="467"/>
      <c r="E3" s="467"/>
      <c r="F3" s="467"/>
      <c r="G3" s="468"/>
    </row>
    <row r="4" spans="1:7" x14ac:dyDescent="0.25">
      <c r="A4" s="167"/>
      <c r="B4" s="466" t="s">
        <v>14482</v>
      </c>
      <c r="C4" s="467"/>
      <c r="D4" s="467"/>
      <c r="E4" s="467"/>
      <c r="F4" s="467"/>
      <c r="G4" s="468"/>
    </row>
    <row r="5" spans="1:7" x14ac:dyDescent="0.25">
      <c r="A5" s="167"/>
      <c r="B5" s="168"/>
      <c r="C5" s="469" t="s">
        <v>14449</v>
      </c>
      <c r="D5" s="469"/>
      <c r="E5" s="469"/>
      <c r="F5" s="469"/>
      <c r="G5" s="169">
        <f ca="1">TODAY()</f>
        <v>44677</v>
      </c>
    </row>
    <row r="6" spans="1:7" x14ac:dyDescent="0.25">
      <c r="A6" s="167"/>
      <c r="B6" s="168"/>
      <c r="C6" s="181"/>
      <c r="D6" s="181"/>
      <c r="E6" s="181"/>
      <c r="F6" s="181"/>
      <c r="G6" s="169"/>
    </row>
    <row r="7" spans="1:7" x14ac:dyDescent="0.25">
      <c r="A7" s="167"/>
      <c r="B7" s="170" t="s">
        <v>6212</v>
      </c>
      <c r="C7" s="170" t="s">
        <v>6213</v>
      </c>
      <c r="D7" s="171" t="s">
        <v>6214</v>
      </c>
      <c r="E7" s="172" t="s">
        <v>6215</v>
      </c>
      <c r="F7" s="172" t="s">
        <v>14450</v>
      </c>
      <c r="G7" s="171" t="s">
        <v>14451</v>
      </c>
    </row>
    <row r="8" spans="1:7" x14ac:dyDescent="0.25">
      <c r="A8" s="167"/>
      <c r="B8" s="173">
        <v>1</v>
      </c>
      <c r="C8" s="173"/>
      <c r="D8" s="173"/>
      <c r="E8" s="173" t="s">
        <v>6221</v>
      </c>
      <c r="F8" s="173"/>
      <c r="G8" s="173"/>
    </row>
    <row r="9" spans="1:7" x14ac:dyDescent="0.25">
      <c r="A9" s="167"/>
      <c r="B9" s="178" t="s">
        <v>6223</v>
      </c>
      <c r="C9" s="178" t="s">
        <v>14445</v>
      </c>
      <c r="D9" s="174" t="e">
        <f>VLOOKUP(B9,'QUADRO DE RESUMO'!B:J,3,0)</f>
        <v>#N/A</v>
      </c>
      <c r="E9" s="178" t="e">
        <f>VLOOKUP(B9,'QUADRO DE RESUMO'!B:J,4,0)</f>
        <v>#N/A</v>
      </c>
      <c r="F9" s="178" t="e">
        <f>VLOOKUP(B9,'QUADRO DE RESUMO'!B:J,5,0)</f>
        <v>#N/A</v>
      </c>
      <c r="G9" s="186">
        <f>ROUND(D11,2)</f>
        <v>3.75</v>
      </c>
    </row>
    <row r="10" spans="1:7" x14ac:dyDescent="0.25">
      <c r="A10" s="167"/>
      <c r="B10" s="63" t="s">
        <v>14539</v>
      </c>
      <c r="C10" s="63">
        <v>2.5</v>
      </c>
      <c r="D10" s="243" t="s">
        <v>14540</v>
      </c>
      <c r="E10" s="470" t="s">
        <v>14619</v>
      </c>
      <c r="F10" s="244"/>
      <c r="G10" s="245"/>
    </row>
    <row r="11" spans="1:7" x14ac:dyDescent="0.25">
      <c r="A11" s="167"/>
      <c r="B11" s="63" t="s">
        <v>14541</v>
      </c>
      <c r="C11" s="63">
        <v>1.5</v>
      </c>
      <c r="D11" s="243">
        <f>C10*C11</f>
        <v>3.75</v>
      </c>
      <c r="E11" s="471"/>
      <c r="F11" s="246"/>
      <c r="G11" s="247"/>
    </row>
    <row r="12" spans="1:7" x14ac:dyDescent="0.25">
      <c r="B12" s="178" t="s">
        <v>14460</v>
      </c>
      <c r="C12" s="178" t="s">
        <v>14445</v>
      </c>
      <c r="D12" s="178" t="e">
        <f>VLOOKUP(B12,'QUADRO DE RESUMO'!B:J,3,0)</f>
        <v>#N/A</v>
      </c>
      <c r="E12" s="178" t="e">
        <f>VLOOKUP(B12,'QUADRO DE RESUMO'!B:J,4,0)</f>
        <v>#N/A</v>
      </c>
      <c r="F12" s="178" t="e">
        <f>VLOOKUP(B12,'QUADRO DE RESUMO'!B:J,5,0)</f>
        <v>#N/A</v>
      </c>
      <c r="G12" s="188">
        <v>1</v>
      </c>
    </row>
    <row r="13" spans="1:7" x14ac:dyDescent="0.25">
      <c r="B13" s="249"/>
      <c r="C13" s="250"/>
      <c r="D13" s="251"/>
      <c r="E13" s="248" t="s">
        <v>14620</v>
      </c>
      <c r="F13" s="177"/>
      <c r="G13" s="189"/>
    </row>
    <row r="14" spans="1:7" x14ac:dyDescent="0.25">
      <c r="B14" s="373"/>
      <c r="C14" s="373"/>
      <c r="D14" s="373"/>
      <c r="E14" s="373"/>
      <c r="F14" s="373"/>
      <c r="G14" s="373"/>
    </row>
    <row r="15" spans="1:7" s="190" customFormat="1" x14ac:dyDescent="0.25">
      <c r="B15" s="173">
        <v>2</v>
      </c>
      <c r="C15" s="173"/>
      <c r="D15" s="173"/>
      <c r="E15" s="173" t="s">
        <v>6225</v>
      </c>
      <c r="F15" s="173"/>
      <c r="G15" s="173"/>
    </row>
    <row r="16" spans="1:7" x14ac:dyDescent="0.25">
      <c r="B16" s="173"/>
      <c r="C16" s="173"/>
      <c r="D16" s="173"/>
      <c r="E16" s="173" t="s">
        <v>14500</v>
      </c>
      <c r="F16" s="199"/>
      <c r="G16" s="173"/>
    </row>
    <row r="17" spans="2:7" x14ac:dyDescent="0.25">
      <c r="B17" s="178" t="s">
        <v>14461</v>
      </c>
      <c r="C17" s="178" t="s">
        <v>14445</v>
      </c>
      <c r="D17" s="174" t="e">
        <f>VLOOKUP(B17,'QUADRO DE RESUMO'!B:J,3,0)</f>
        <v>#N/A</v>
      </c>
      <c r="E17" s="178" t="e">
        <f>VLOOKUP(B17,'QUADRO DE RESUMO'!B:J,4,0)</f>
        <v>#N/A</v>
      </c>
      <c r="F17" s="180" t="e">
        <f>VLOOKUP(B17,'QUADRO DE RESUMO'!B:J,5,0)</f>
        <v>#N/A</v>
      </c>
      <c r="G17" s="174">
        <f>D18</f>
        <v>3</v>
      </c>
    </row>
    <row r="18" spans="2:7" x14ac:dyDescent="0.25">
      <c r="B18" s="285"/>
      <c r="C18" s="244" t="s">
        <v>14453</v>
      </c>
      <c r="D18" s="244">
        <v>3</v>
      </c>
      <c r="E18" s="448" t="s">
        <v>14621</v>
      </c>
      <c r="F18" s="244"/>
      <c r="G18" s="244"/>
    </row>
    <row r="19" spans="2:7" x14ac:dyDescent="0.25">
      <c r="B19" s="301"/>
      <c r="C19" s="302"/>
      <c r="D19" s="302"/>
      <c r="E19" s="476"/>
      <c r="F19" s="302"/>
      <c r="G19" s="302"/>
    </row>
    <row r="20" spans="2:7" x14ac:dyDescent="0.25">
      <c r="B20" s="294"/>
      <c r="C20" s="246"/>
      <c r="D20" s="246"/>
      <c r="E20" s="449"/>
      <c r="F20" s="246"/>
      <c r="G20" s="246"/>
    </row>
    <row r="21" spans="2:7" x14ac:dyDescent="0.25">
      <c r="B21" s="178" t="s">
        <v>14462</v>
      </c>
      <c r="C21" s="178" t="s">
        <v>14445</v>
      </c>
      <c r="D21" s="174" t="e">
        <f>VLOOKUP(B21,'QUADRO DE RESUMO'!B:J,3,0)</f>
        <v>#N/A</v>
      </c>
      <c r="E21" s="178" t="e">
        <f>VLOOKUP(B21,'QUADRO DE RESUMO'!B:J,4,0)</f>
        <v>#N/A</v>
      </c>
      <c r="F21" s="180" t="e">
        <f>VLOOKUP(B21,'QUADRO DE RESUMO'!B:J,5,0)</f>
        <v>#N/A</v>
      </c>
      <c r="G21" s="174">
        <f>D22</f>
        <v>4</v>
      </c>
    </row>
    <row r="22" spans="2:7" x14ac:dyDescent="0.25">
      <c r="B22" s="295"/>
      <c r="C22" s="287" t="s">
        <v>14453</v>
      </c>
      <c r="D22" s="287">
        <v>4</v>
      </c>
      <c r="E22" s="448" t="s">
        <v>14618</v>
      </c>
      <c r="F22" s="287"/>
      <c r="G22" s="287"/>
    </row>
    <row r="23" spans="2:7" x14ac:dyDescent="0.25">
      <c r="B23" s="288"/>
      <c r="C23" s="289"/>
      <c r="D23" s="289"/>
      <c r="E23" s="449"/>
      <c r="F23" s="289"/>
      <c r="G23" s="289"/>
    </row>
    <row r="24" spans="2:7" x14ac:dyDescent="0.25">
      <c r="B24" s="178" t="s">
        <v>14463</v>
      </c>
      <c r="C24" s="178" t="s">
        <v>14445</v>
      </c>
      <c r="D24" s="174" t="e">
        <f>VLOOKUP(B24,'QUADRO DE RESUMO'!B:J,3,0)</f>
        <v>#N/A</v>
      </c>
      <c r="E24" s="178" t="e">
        <f>VLOOKUP(B24,'QUADRO DE RESUMO'!B:J,4,0)</f>
        <v>#N/A</v>
      </c>
      <c r="F24" s="180" t="e">
        <f>VLOOKUP(B24,'QUADRO DE RESUMO'!B:J,5,0)</f>
        <v>#N/A</v>
      </c>
      <c r="G24" s="174">
        <f>D25</f>
        <v>1</v>
      </c>
    </row>
    <row r="25" spans="2:7" s="190" customFormat="1" x14ac:dyDescent="0.25">
      <c r="B25" s="295"/>
      <c r="C25" s="287" t="s">
        <v>14453</v>
      </c>
      <c r="D25" s="287">
        <v>1</v>
      </c>
      <c r="E25" s="440" t="s">
        <v>14622</v>
      </c>
      <c r="F25" s="287"/>
      <c r="G25" s="287"/>
    </row>
    <row r="26" spans="2:7" s="190" customFormat="1" x14ac:dyDescent="0.25">
      <c r="B26" s="288"/>
      <c r="C26" s="289"/>
      <c r="D26" s="289"/>
      <c r="E26" s="441"/>
      <c r="F26" s="289"/>
      <c r="G26" s="289"/>
    </row>
    <row r="27" spans="2:7" s="190" customFormat="1" x14ac:dyDescent="0.25">
      <c r="B27" s="178" t="s">
        <v>14464</v>
      </c>
      <c r="C27" s="178" t="s">
        <v>14445</v>
      </c>
      <c r="D27" s="174" t="e">
        <f>VLOOKUP(B27,'QUADRO DE RESUMO'!B:J,3,0)</f>
        <v>#N/A</v>
      </c>
      <c r="E27" s="178" t="e">
        <f>VLOOKUP(B27,'QUADRO DE RESUMO'!B:J,4,0)</f>
        <v>#N/A</v>
      </c>
      <c r="F27" s="180" t="e">
        <f>VLOOKUP(B27,'QUADRO DE RESUMO'!B:J,5,0)</f>
        <v>#N/A</v>
      </c>
      <c r="G27" s="174">
        <f>D28</f>
        <v>3</v>
      </c>
    </row>
    <row r="28" spans="2:7" s="190" customFormat="1" x14ac:dyDescent="0.25">
      <c r="B28" s="285"/>
      <c r="C28" s="244" t="s">
        <v>14453</v>
      </c>
      <c r="D28" s="244">
        <v>3</v>
      </c>
      <c r="E28" s="440" t="s">
        <v>14623</v>
      </c>
      <c r="F28" s="244"/>
      <c r="G28" s="244"/>
    </row>
    <row r="29" spans="2:7" s="190" customFormat="1" x14ac:dyDescent="0.25">
      <c r="B29" s="301"/>
      <c r="C29" s="302"/>
      <c r="D29" s="302"/>
      <c r="E29" s="455"/>
      <c r="F29" s="302"/>
      <c r="G29" s="302"/>
    </row>
    <row r="30" spans="2:7" s="190" customFormat="1" x14ac:dyDescent="0.25">
      <c r="B30" s="294"/>
      <c r="C30" s="246"/>
      <c r="D30" s="246"/>
      <c r="E30" s="441"/>
      <c r="F30" s="246"/>
      <c r="G30" s="246"/>
    </row>
    <row r="31" spans="2:7" s="190" customFormat="1" x14ac:dyDescent="0.25">
      <c r="B31" s="178" t="s">
        <v>14465</v>
      </c>
      <c r="C31" s="174" t="s">
        <v>14445</v>
      </c>
      <c r="D31" s="174" t="e">
        <f>VLOOKUP(B31,'QUADRO DE RESUMO'!B:J,3,0)</f>
        <v>#N/A</v>
      </c>
      <c r="E31" s="178" t="e">
        <f>VLOOKUP(B31,'QUADRO DE RESUMO'!B:J,4,0)</f>
        <v>#N/A</v>
      </c>
      <c r="F31" s="180" t="e">
        <f>VLOOKUP(B31,'QUADRO DE RESUMO'!B:J,5,0)</f>
        <v>#N/A</v>
      </c>
      <c r="G31" s="174">
        <f>ROUND(D33,2)</f>
        <v>3.36</v>
      </c>
    </row>
    <row r="32" spans="2:7" s="190" customFormat="1" x14ac:dyDescent="0.25">
      <c r="B32" s="298" t="s">
        <v>14453</v>
      </c>
      <c r="C32" s="298">
        <v>2</v>
      </c>
      <c r="D32" s="244" t="s">
        <v>14493</v>
      </c>
      <c r="E32" s="440" t="s">
        <v>14624</v>
      </c>
      <c r="F32" s="244"/>
      <c r="G32" s="244"/>
    </row>
    <row r="33" spans="2:7" s="190" customFormat="1" x14ac:dyDescent="0.25">
      <c r="B33" s="298" t="s">
        <v>14492</v>
      </c>
      <c r="C33" s="298">
        <f>0.8*2.1</f>
        <v>1.6800000000000002</v>
      </c>
      <c r="D33" s="296">
        <f>C32*C33</f>
        <v>3.3600000000000003</v>
      </c>
      <c r="E33" s="441"/>
      <c r="F33" s="246"/>
      <c r="G33" s="246"/>
    </row>
    <row r="34" spans="2:7" x14ac:dyDescent="0.25">
      <c r="B34" s="178" t="s">
        <v>14466</v>
      </c>
      <c r="C34" s="174" t="s">
        <v>14445</v>
      </c>
      <c r="D34" s="174" t="e">
        <f>VLOOKUP(B34,'QUADRO DE RESUMO'!B:J,3,0)</f>
        <v>#N/A</v>
      </c>
      <c r="E34" s="178" t="e">
        <f>VLOOKUP(B34,'QUADRO DE RESUMO'!B:J,4,0)</f>
        <v>#N/A</v>
      </c>
      <c r="F34" s="180" t="e">
        <f>VLOOKUP(B34,'QUADRO DE RESUMO'!B:J,5,0)</f>
        <v>#N/A</v>
      </c>
      <c r="G34" s="176">
        <f>D36</f>
        <v>0.6</v>
      </c>
    </row>
    <row r="35" spans="2:7" x14ac:dyDescent="0.25">
      <c r="B35" s="298" t="s">
        <v>14453</v>
      </c>
      <c r="C35" s="298">
        <v>2</v>
      </c>
      <c r="D35" s="244" t="s">
        <v>14493</v>
      </c>
      <c r="E35" s="440" t="s">
        <v>14625</v>
      </c>
      <c r="F35" s="244"/>
      <c r="G35" s="244"/>
    </row>
    <row r="36" spans="2:7" x14ac:dyDescent="0.25">
      <c r="B36" s="298" t="s">
        <v>14494</v>
      </c>
      <c r="C36" s="298">
        <f>0.5*0.6</f>
        <v>0.3</v>
      </c>
      <c r="D36" s="296">
        <f>C35*C36</f>
        <v>0.6</v>
      </c>
      <c r="E36" s="441"/>
      <c r="F36" s="246"/>
      <c r="G36" s="246"/>
    </row>
    <row r="37" spans="2:7" x14ac:dyDescent="0.25">
      <c r="B37" s="178" t="s">
        <v>14467</v>
      </c>
      <c r="C37" s="178" t="s">
        <v>14445</v>
      </c>
      <c r="D37" s="174" t="e">
        <f>VLOOKUP(B37,'QUADRO DE RESUMO'!B:J,3,0)</f>
        <v>#N/A</v>
      </c>
      <c r="E37" s="178" t="e">
        <f>VLOOKUP(B37,'QUADRO DE RESUMO'!B:J,4,0)</f>
        <v>#N/A</v>
      </c>
      <c r="F37" s="180" t="e">
        <f>VLOOKUP(B37,'QUADRO DE RESUMO'!B:J,5,0)</f>
        <v>#N/A</v>
      </c>
      <c r="G37" s="176">
        <f>D39</f>
        <v>2</v>
      </c>
    </row>
    <row r="38" spans="2:7" x14ac:dyDescent="0.25">
      <c r="B38" s="306" t="s">
        <v>14455</v>
      </c>
      <c r="C38" s="306">
        <v>1</v>
      </c>
      <c r="D38" s="287" t="s">
        <v>14452</v>
      </c>
      <c r="E38" s="440" t="s">
        <v>14513</v>
      </c>
      <c r="F38" s="287"/>
      <c r="G38" s="287"/>
    </row>
    <row r="39" spans="2:7" x14ac:dyDescent="0.25">
      <c r="B39" s="306" t="s">
        <v>14454</v>
      </c>
      <c r="C39" s="306">
        <v>2</v>
      </c>
      <c r="D39" s="289">
        <f>C38*C39</f>
        <v>2</v>
      </c>
      <c r="E39" s="441"/>
      <c r="F39" s="289"/>
      <c r="G39" s="289"/>
    </row>
    <row r="40" spans="2:7" x14ac:dyDescent="0.25">
      <c r="B40" s="185" t="s">
        <v>14468</v>
      </c>
      <c r="C40" s="185" t="s">
        <v>14445</v>
      </c>
      <c r="D40" s="179" t="e">
        <f>VLOOKUP(B40,'QUADRO DE RESUMO'!B:J,3,0)</f>
        <v>#N/A</v>
      </c>
      <c r="E40" s="185" t="e">
        <f>VLOOKUP(B40,'QUADRO DE RESUMO'!B:J,4,0)</f>
        <v>#N/A</v>
      </c>
      <c r="F40" s="207" t="e">
        <f>VLOOKUP(B40,'QUADRO DE RESUMO'!B:J,5,0)</f>
        <v>#N/A</v>
      </c>
      <c r="G40" s="175">
        <f>ROUND(D42,2)</f>
        <v>5.67</v>
      </c>
    </row>
    <row r="41" spans="2:7" x14ac:dyDescent="0.25">
      <c r="B41" s="315" t="s">
        <v>14455</v>
      </c>
      <c r="C41" s="315">
        <v>2.7</v>
      </c>
      <c r="D41" s="310" t="s">
        <v>14452</v>
      </c>
      <c r="E41" s="444" t="s">
        <v>14626</v>
      </c>
      <c r="F41" s="310"/>
      <c r="G41" s="310"/>
    </row>
    <row r="42" spans="2:7" x14ac:dyDescent="0.25">
      <c r="B42" s="315" t="s">
        <v>14454</v>
      </c>
      <c r="C42" s="315">
        <v>2.1</v>
      </c>
      <c r="D42" s="318">
        <f>C41*C42</f>
        <v>5.6700000000000008</v>
      </c>
      <c r="E42" s="445"/>
      <c r="F42" s="318"/>
      <c r="G42" s="318"/>
    </row>
    <row r="43" spans="2:7" x14ac:dyDescent="0.25">
      <c r="B43" s="185" t="s">
        <v>14497</v>
      </c>
      <c r="C43" s="185" t="s">
        <v>14445</v>
      </c>
      <c r="D43" s="179" t="e">
        <f>VLOOKUP(B43,'QUADRO DE RESUMO'!B:J,3,0)</f>
        <v>#N/A</v>
      </c>
      <c r="E43" s="185" t="e">
        <f>VLOOKUP(B43,'QUADRO DE RESUMO'!B:J,4,0)</f>
        <v>#N/A</v>
      </c>
      <c r="F43" s="207" t="e">
        <f>VLOOKUP(B43,'QUADRO DE RESUMO'!B:J,5,0)</f>
        <v>#N/A</v>
      </c>
      <c r="G43" s="175">
        <f>ROUND(D45,2)</f>
        <v>1.06</v>
      </c>
    </row>
    <row r="44" spans="2:7" x14ac:dyDescent="0.25">
      <c r="B44" s="309"/>
      <c r="C44" s="310"/>
      <c r="D44" s="311" t="s">
        <v>14452</v>
      </c>
      <c r="E44" s="444" t="s">
        <v>14677</v>
      </c>
      <c r="F44" s="310"/>
      <c r="G44" s="310"/>
    </row>
    <row r="45" spans="2:7" x14ac:dyDescent="0.25">
      <c r="B45" s="319"/>
      <c r="C45" s="318"/>
      <c r="D45" s="320">
        <f>0.53*2</f>
        <v>1.06</v>
      </c>
      <c r="E45" s="445"/>
      <c r="F45" s="318"/>
      <c r="G45" s="318"/>
    </row>
    <row r="46" spans="2:7" x14ac:dyDescent="0.25">
      <c r="B46" s="329" t="s">
        <v>14498</v>
      </c>
      <c r="C46" s="329" t="s">
        <v>14445</v>
      </c>
      <c r="D46" s="179" t="e">
        <f>VLOOKUP(B46,'QUADRO DE RESUMO'!B:J,3,0)</f>
        <v>#N/A</v>
      </c>
      <c r="E46" s="185" t="e">
        <f>VLOOKUP(B46,'QUADRO DE RESUMO'!B:J,4,0)</f>
        <v>#N/A</v>
      </c>
      <c r="F46" s="207" t="e">
        <f>VLOOKUP(B46,'QUADRO DE RESUMO'!B:J,5,0)</f>
        <v>#N/A</v>
      </c>
      <c r="G46" s="175">
        <f>G43</f>
        <v>1.06</v>
      </c>
    </row>
    <row r="47" spans="2:7" x14ac:dyDescent="0.25">
      <c r="B47" s="309"/>
      <c r="C47" s="310"/>
      <c r="D47" s="310"/>
      <c r="E47" s="444" t="s">
        <v>14589</v>
      </c>
      <c r="F47" s="310"/>
      <c r="G47" s="310"/>
    </row>
    <row r="48" spans="2:7" x14ac:dyDescent="0.25">
      <c r="B48" s="319"/>
      <c r="C48" s="318"/>
      <c r="D48" s="318"/>
      <c r="E48" s="445"/>
      <c r="F48" s="318"/>
      <c r="G48" s="318"/>
    </row>
    <row r="49" spans="2:7" x14ac:dyDescent="0.25">
      <c r="B49" s="185" t="s">
        <v>14499</v>
      </c>
      <c r="C49" s="185" t="s">
        <v>14445</v>
      </c>
      <c r="D49" s="179" t="e">
        <f>VLOOKUP(B49,'QUADRO DE RESUMO'!B:J,3,0)</f>
        <v>#N/A</v>
      </c>
      <c r="E49" s="185" t="e">
        <f>VLOOKUP(B49,'QUADRO DE RESUMO'!B:J,4,0)</f>
        <v>#N/A</v>
      </c>
      <c r="F49" s="207" t="e">
        <f>VLOOKUP(B49,'QUADRO DE RESUMO'!B:J,5,0)</f>
        <v>#N/A</v>
      </c>
      <c r="G49" s="175">
        <f>G40</f>
        <v>5.67</v>
      </c>
    </row>
    <row r="50" spans="2:7" x14ac:dyDescent="0.25">
      <c r="B50" s="309"/>
      <c r="C50" s="310"/>
      <c r="D50" s="310" t="s">
        <v>14452</v>
      </c>
      <c r="E50" s="444" t="s">
        <v>14590</v>
      </c>
      <c r="F50" s="310"/>
      <c r="G50" s="310"/>
    </row>
    <row r="51" spans="2:7" x14ac:dyDescent="0.25">
      <c r="B51" s="319"/>
      <c r="C51" s="318"/>
      <c r="D51" s="318">
        <f>C50*C51</f>
        <v>0</v>
      </c>
      <c r="E51" s="445"/>
      <c r="F51" s="318"/>
      <c r="G51" s="318"/>
    </row>
    <row r="52" spans="2:7" x14ac:dyDescent="0.25">
      <c r="B52" s="173"/>
      <c r="C52" s="173"/>
      <c r="D52" s="173"/>
      <c r="E52" s="173" t="s">
        <v>14501</v>
      </c>
      <c r="F52" s="199"/>
      <c r="G52" s="173"/>
    </row>
    <row r="53" spans="2:7" x14ac:dyDescent="0.25">
      <c r="B53" s="178" t="s">
        <v>14504</v>
      </c>
      <c r="C53" s="178" t="s">
        <v>14445</v>
      </c>
      <c r="D53" s="174" t="e">
        <f>VLOOKUP(B53,'QUADRO DE RESUMO'!B:J,3,0)</f>
        <v>#N/A</v>
      </c>
      <c r="E53" s="178" t="e">
        <f>VLOOKUP(B53,'QUADRO DE RESUMO'!B:J,4,0)</f>
        <v>#N/A</v>
      </c>
      <c r="F53" s="180" t="e">
        <f>VLOOKUP(B53,'QUADRO DE RESUMO'!B:J,5,0)</f>
        <v>#N/A</v>
      </c>
      <c r="G53" s="174">
        <f>D55</f>
        <v>6.4</v>
      </c>
    </row>
    <row r="54" spans="2:7" x14ac:dyDescent="0.25">
      <c r="B54" s="298" t="s">
        <v>14454</v>
      </c>
      <c r="C54" s="298">
        <v>1.2</v>
      </c>
      <c r="D54" s="297" t="s">
        <v>14502</v>
      </c>
      <c r="E54" s="440" t="s">
        <v>14627</v>
      </c>
      <c r="F54" s="244"/>
      <c r="G54" s="244"/>
    </row>
    <row r="55" spans="2:7" x14ac:dyDescent="0.25">
      <c r="B55" s="298" t="s">
        <v>14455</v>
      </c>
      <c r="C55" s="298">
        <v>2</v>
      </c>
      <c r="D55" s="298">
        <f>(C54+C55)*2</f>
        <v>6.4</v>
      </c>
      <c r="E55" s="441"/>
      <c r="F55" s="246"/>
      <c r="G55" s="246"/>
    </row>
    <row r="56" spans="2:7" x14ac:dyDescent="0.25">
      <c r="B56" s="178" t="s">
        <v>14511</v>
      </c>
      <c r="C56" s="178" t="s">
        <v>14445</v>
      </c>
      <c r="D56" s="174" t="e">
        <f>VLOOKUP(B56,'QUADRO DE RESUMO'!B:J,3,0)</f>
        <v>#N/A</v>
      </c>
      <c r="E56" s="178" t="e">
        <f>VLOOKUP(B56,'QUADRO DE RESUMO'!B:J,4,0)</f>
        <v>#N/A</v>
      </c>
      <c r="F56" s="180" t="e">
        <f>VLOOKUP(B56,'QUADRO DE RESUMO'!B:J,5,0)</f>
        <v>#N/A</v>
      </c>
      <c r="G56" s="174">
        <f>D57</f>
        <v>1</v>
      </c>
    </row>
    <row r="57" spans="2:7" x14ac:dyDescent="0.25">
      <c r="B57" s="285"/>
      <c r="C57" s="298" t="s">
        <v>14453</v>
      </c>
      <c r="D57" s="298">
        <v>1</v>
      </c>
      <c r="E57" s="440" t="s">
        <v>14628</v>
      </c>
      <c r="F57" s="244"/>
      <c r="G57" s="244"/>
    </row>
    <row r="58" spans="2:7" x14ac:dyDescent="0.25">
      <c r="B58" s="294"/>
      <c r="C58" s="246"/>
      <c r="D58" s="246"/>
      <c r="E58" s="441"/>
      <c r="F58" s="246"/>
      <c r="G58" s="246"/>
    </row>
    <row r="59" spans="2:7" x14ac:dyDescent="0.25">
      <c r="B59" s="178" t="s">
        <v>14514</v>
      </c>
      <c r="C59" s="178" t="s">
        <v>14445</v>
      </c>
      <c r="D59" s="174" t="e">
        <f>VLOOKUP(B59,'QUADRO DE RESUMO'!B:J,3,0)</f>
        <v>#N/A</v>
      </c>
      <c r="E59" s="178" t="e">
        <f>VLOOKUP(B59,'QUADRO DE RESUMO'!B:J,4,0)</f>
        <v>#N/A</v>
      </c>
      <c r="F59" s="180" t="e">
        <f>VLOOKUP(B59,'QUADRO DE RESUMO'!B:J,5,0)</f>
        <v>#N/A</v>
      </c>
      <c r="G59" s="175">
        <f>D61</f>
        <v>6.4</v>
      </c>
    </row>
    <row r="60" spans="2:7" x14ac:dyDescent="0.25">
      <c r="B60" s="300" t="s">
        <v>14454</v>
      </c>
      <c r="C60" s="300">
        <v>1.2</v>
      </c>
      <c r="D60" s="299" t="s">
        <v>14502</v>
      </c>
      <c r="E60" s="444" t="s">
        <v>14629</v>
      </c>
      <c r="F60" s="286"/>
      <c r="G60" s="286"/>
    </row>
    <row r="61" spans="2:7" x14ac:dyDescent="0.25">
      <c r="B61" s="300" t="s">
        <v>14455</v>
      </c>
      <c r="C61" s="300">
        <v>2</v>
      </c>
      <c r="D61" s="300">
        <f>(C60+C61)*2</f>
        <v>6.4</v>
      </c>
      <c r="E61" s="445"/>
      <c r="F61" s="293"/>
      <c r="G61" s="293"/>
    </row>
    <row r="62" spans="2:7" x14ac:dyDescent="0.25">
      <c r="B62" s="178" t="s">
        <v>14515</v>
      </c>
      <c r="C62" s="178" t="s">
        <v>14445</v>
      </c>
      <c r="D62" s="174" t="e">
        <f>VLOOKUP(B62,'QUADRO DE RESUMO'!B:J,3,0)</f>
        <v>#N/A</v>
      </c>
      <c r="E62" s="178" t="e">
        <f>VLOOKUP(B62,'QUADRO DE RESUMO'!B:J,4,0)</f>
        <v>#N/A</v>
      </c>
      <c r="F62" s="180" t="e">
        <f>VLOOKUP(B62,'QUADRO DE RESUMO'!B:J,5,0)</f>
        <v>#N/A</v>
      </c>
      <c r="G62" s="175">
        <f>D64</f>
        <v>6.4</v>
      </c>
    </row>
    <row r="63" spans="2:7" x14ac:dyDescent="0.25">
      <c r="B63" s="300" t="s">
        <v>14454</v>
      </c>
      <c r="C63" s="300">
        <v>1.2</v>
      </c>
      <c r="D63" s="299" t="s">
        <v>14502</v>
      </c>
      <c r="E63" s="444" t="s">
        <v>14630</v>
      </c>
      <c r="F63" s="286"/>
      <c r="G63" s="286"/>
    </row>
    <row r="64" spans="2:7" x14ac:dyDescent="0.25">
      <c r="B64" s="300" t="s">
        <v>14455</v>
      </c>
      <c r="C64" s="300">
        <v>2</v>
      </c>
      <c r="D64" s="300">
        <f>(C63+C64)*2</f>
        <v>6.4</v>
      </c>
      <c r="E64" s="445"/>
      <c r="F64" s="293"/>
      <c r="G64" s="293"/>
    </row>
    <row r="65" spans="2:7" x14ac:dyDescent="0.25">
      <c r="B65" s="178" t="s">
        <v>14516</v>
      </c>
      <c r="C65" s="178" t="s">
        <v>14445</v>
      </c>
      <c r="D65" s="174" t="e">
        <f>VLOOKUP(B65,'QUADRO DE RESUMO'!B:J,3,0)</f>
        <v>#N/A</v>
      </c>
      <c r="E65" s="178" t="e">
        <f>VLOOKUP(B65,'QUADRO DE RESUMO'!B:J,4,0)</f>
        <v>#N/A</v>
      </c>
      <c r="F65" s="180" t="e">
        <f>VLOOKUP(B65,'QUADRO DE RESUMO'!B:J,5,0)</f>
        <v>#N/A</v>
      </c>
      <c r="G65" s="179">
        <f>D66</f>
        <v>1</v>
      </c>
    </row>
    <row r="66" spans="2:7" x14ac:dyDescent="0.25">
      <c r="B66" s="285"/>
      <c r="C66" s="298" t="s">
        <v>14453</v>
      </c>
      <c r="D66" s="298">
        <v>1</v>
      </c>
      <c r="E66" s="440" t="s">
        <v>14503</v>
      </c>
      <c r="F66" s="244"/>
      <c r="G66" s="244"/>
    </row>
    <row r="67" spans="2:7" x14ac:dyDescent="0.25">
      <c r="B67" s="294"/>
      <c r="C67" s="246"/>
      <c r="D67" s="246"/>
      <c r="E67" s="441"/>
      <c r="F67" s="246"/>
      <c r="G67" s="246"/>
    </row>
    <row r="68" spans="2:7" x14ac:dyDescent="0.25">
      <c r="B68" s="178" t="s">
        <v>14576</v>
      </c>
      <c r="C68" s="178" t="s">
        <v>14445</v>
      </c>
      <c r="D68" s="174" t="e">
        <f>VLOOKUP(B68,'QUADRO DE RESUMO'!B:J,3,0)</f>
        <v>#N/A</v>
      </c>
      <c r="E68" s="178" t="e">
        <f>VLOOKUP(B68,'QUADRO DE RESUMO'!B:J,4,0)</f>
        <v>#N/A</v>
      </c>
      <c r="F68" s="180" t="e">
        <f>VLOOKUP(B68,'QUADRO DE RESUMO'!B:J,5,0)</f>
        <v>#N/A</v>
      </c>
      <c r="G68" s="179">
        <f>ROUND(D69,2)</f>
        <v>1.02</v>
      </c>
    </row>
    <row r="69" spans="2:7" x14ac:dyDescent="0.25">
      <c r="B69" s="285"/>
      <c r="C69" s="298" t="s">
        <v>14452</v>
      </c>
      <c r="D69" s="298">
        <f>(3*0.45*0.3)+(3*0.45*0.2)+(0.2*0.2)+(0.45*0.35)+(2*0.2*0.2)+(0.25*0.25)</f>
        <v>1.0150000000000001</v>
      </c>
      <c r="E69" s="472" t="s">
        <v>14505</v>
      </c>
      <c r="F69" s="244"/>
      <c r="G69" s="244"/>
    </row>
    <row r="70" spans="2:7" x14ac:dyDescent="0.25">
      <c r="B70" s="301"/>
      <c r="C70" s="302"/>
      <c r="D70" s="302"/>
      <c r="E70" s="473"/>
      <c r="F70" s="302"/>
      <c r="G70" s="302"/>
    </row>
    <row r="71" spans="2:7" x14ac:dyDescent="0.25">
      <c r="B71" s="301"/>
      <c r="C71" s="302"/>
      <c r="D71" s="302"/>
      <c r="E71" s="303" t="s">
        <v>14506</v>
      </c>
      <c r="F71" s="302"/>
      <c r="G71" s="302"/>
    </row>
    <row r="72" spans="2:7" x14ac:dyDescent="0.25">
      <c r="B72" s="301"/>
      <c r="C72" s="302"/>
      <c r="D72" s="302"/>
      <c r="E72" s="303" t="s">
        <v>14507</v>
      </c>
      <c r="F72" s="302"/>
      <c r="G72" s="302"/>
    </row>
    <row r="73" spans="2:7" x14ac:dyDescent="0.25">
      <c r="B73" s="301"/>
      <c r="C73" s="302"/>
      <c r="D73" s="302"/>
      <c r="E73" s="303" t="s">
        <v>14508</v>
      </c>
      <c r="F73" s="302"/>
      <c r="G73" s="302"/>
    </row>
    <row r="74" spans="2:7" x14ac:dyDescent="0.25">
      <c r="B74" s="301"/>
      <c r="C74" s="302"/>
      <c r="D74" s="302"/>
      <c r="E74" s="303" t="s">
        <v>14509</v>
      </c>
      <c r="F74" s="302"/>
      <c r="G74" s="302"/>
    </row>
    <row r="75" spans="2:7" x14ac:dyDescent="0.25">
      <c r="B75" s="294"/>
      <c r="C75" s="246"/>
      <c r="D75" s="246"/>
      <c r="E75" s="303" t="s">
        <v>14510</v>
      </c>
      <c r="F75" s="246"/>
      <c r="G75" s="246"/>
    </row>
    <row r="76" spans="2:7" x14ac:dyDescent="0.25">
      <c r="B76" s="178" t="s">
        <v>14577</v>
      </c>
      <c r="C76" s="178" t="s">
        <v>14445</v>
      </c>
      <c r="D76" s="174" t="e">
        <f>VLOOKUP(B76,'QUADRO DE RESUMO'!B:J,3,0)</f>
        <v>#N/A</v>
      </c>
      <c r="E76" s="178" t="e">
        <f>VLOOKUP(B76,'QUADRO DE RESUMO'!B:J,4,0)</f>
        <v>#N/A</v>
      </c>
      <c r="F76" s="180" t="e">
        <f>VLOOKUP(B76,'QUADRO DE RESUMO'!B:J,5,0)</f>
        <v>#N/A</v>
      </c>
      <c r="G76" s="179">
        <f>ROUND(D77,2)</f>
        <v>1.02</v>
      </c>
    </row>
    <row r="77" spans="2:7" x14ac:dyDescent="0.25">
      <c r="B77" s="244"/>
      <c r="C77" s="298" t="s">
        <v>14452</v>
      </c>
      <c r="D77" s="298">
        <f>(3*0.45*0.3)+(3*0.45*0.2)+(0.2*0.2)+(0.45*0.35)+(2*0.2*0.2)+(0.25*0.25)</f>
        <v>1.0150000000000001</v>
      </c>
      <c r="E77" s="456" t="s">
        <v>14631</v>
      </c>
      <c r="F77" s="244"/>
      <c r="G77" s="244"/>
    </row>
    <row r="78" spans="2:7" x14ac:dyDescent="0.25">
      <c r="B78" s="246"/>
      <c r="C78" s="298"/>
      <c r="D78" s="298"/>
      <c r="E78" s="457"/>
      <c r="F78" s="246"/>
      <c r="G78" s="246"/>
    </row>
    <row r="79" spans="2:7" x14ac:dyDescent="0.25">
      <c r="B79" s="373"/>
      <c r="C79" s="373"/>
      <c r="D79" s="373"/>
      <c r="E79" s="373"/>
      <c r="F79" s="373"/>
      <c r="G79" s="373"/>
    </row>
    <row r="80" spans="2:7" x14ac:dyDescent="0.25">
      <c r="B80" s="173">
        <v>3</v>
      </c>
      <c r="C80" s="173"/>
      <c r="D80" s="173"/>
      <c r="E80" s="173" t="s">
        <v>14548</v>
      </c>
      <c r="F80" s="173"/>
      <c r="G80" s="173"/>
    </row>
    <row r="81" spans="2:7" x14ac:dyDescent="0.25">
      <c r="B81" s="173"/>
      <c r="C81" s="173"/>
      <c r="D81" s="173"/>
      <c r="E81" s="173" t="s">
        <v>14512</v>
      </c>
      <c r="F81" s="199"/>
      <c r="G81" s="173"/>
    </row>
    <row r="82" spans="2:7" x14ac:dyDescent="0.25">
      <c r="B82" s="174" t="s">
        <v>14469</v>
      </c>
      <c r="C82" s="174" t="s">
        <v>14445</v>
      </c>
      <c r="D82" s="174" t="e">
        <f>VLOOKUP(B82,'QUADRO DE RESUMO'!B:J,3,0)</f>
        <v>#N/A</v>
      </c>
      <c r="E82" s="178" t="e">
        <f>VLOOKUP(B82,'QUADRO DE RESUMO'!B:J,4,0)</f>
        <v>#N/A</v>
      </c>
      <c r="F82" s="180" t="e">
        <f>VLOOKUP(B82,'QUADRO DE RESUMO'!B:J,5,0)</f>
        <v>#N/A</v>
      </c>
      <c r="G82" s="179">
        <f>ROUND(D84,2)</f>
        <v>2.6</v>
      </c>
    </row>
    <row r="83" spans="2:7" ht="16.2" x14ac:dyDescent="0.35">
      <c r="B83" s="300" t="s">
        <v>14518</v>
      </c>
      <c r="C83" s="300">
        <v>0.5</v>
      </c>
      <c r="D83" s="300" t="s">
        <v>14488</v>
      </c>
      <c r="E83" s="458" t="s">
        <v>14519</v>
      </c>
      <c r="F83" s="244"/>
      <c r="G83" s="244"/>
    </row>
    <row r="84" spans="2:7" x14ac:dyDescent="0.25">
      <c r="B84" s="300" t="s">
        <v>14517</v>
      </c>
      <c r="C84" s="300">
        <v>0.2</v>
      </c>
      <c r="D84" s="298">
        <f>C83*C84*C85</f>
        <v>2.5950000000000002</v>
      </c>
      <c r="E84" s="474"/>
      <c r="F84" s="302"/>
      <c r="G84" s="302"/>
    </row>
    <row r="85" spans="2:7" x14ac:dyDescent="0.25">
      <c r="B85" s="300" t="s">
        <v>14477</v>
      </c>
      <c r="C85" s="300">
        <v>25.95</v>
      </c>
      <c r="D85" s="246"/>
      <c r="E85" s="459"/>
      <c r="F85" s="246"/>
      <c r="G85" s="246"/>
    </row>
    <row r="86" spans="2:7" x14ac:dyDescent="0.25">
      <c r="B86" s="174" t="s">
        <v>14470</v>
      </c>
      <c r="C86" s="178" t="s">
        <v>14445</v>
      </c>
      <c r="D86" s="174" t="e">
        <f>VLOOKUP(B86,'QUADRO DE RESUMO'!B:J,3,0)</f>
        <v>#N/A</v>
      </c>
      <c r="E86" s="178" t="e">
        <f>VLOOKUP(B86,'QUADRO DE RESUMO'!B:J,4,0)</f>
        <v>#N/A</v>
      </c>
      <c r="F86" s="180" t="e">
        <f>VLOOKUP(B86,'QUADRO DE RESUMO'!B:J,5,0)</f>
        <v>#N/A</v>
      </c>
      <c r="G86" s="179">
        <f>ROUND(D87,2)</f>
        <v>25.95</v>
      </c>
    </row>
    <row r="87" spans="2:7" x14ac:dyDescent="0.25">
      <c r="B87" s="440"/>
      <c r="C87" s="304" t="s">
        <v>14477</v>
      </c>
      <c r="D87" s="304">
        <v>25.95</v>
      </c>
      <c r="E87" s="458" t="s">
        <v>14632</v>
      </c>
      <c r="F87" s="304"/>
      <c r="G87" s="304"/>
    </row>
    <row r="88" spans="2:7" x14ac:dyDescent="0.25">
      <c r="B88" s="441"/>
      <c r="C88" s="304"/>
      <c r="D88" s="304"/>
      <c r="E88" s="459"/>
      <c r="F88" s="305"/>
      <c r="G88" s="305"/>
    </row>
    <row r="89" spans="2:7" x14ac:dyDescent="0.25">
      <c r="B89" s="174" t="s">
        <v>14520</v>
      </c>
      <c r="C89" s="174" t="s">
        <v>14445</v>
      </c>
      <c r="D89" s="174" t="e">
        <f>VLOOKUP(B89,'QUADRO DE RESUMO'!B:J,3,0)</f>
        <v>#N/A</v>
      </c>
      <c r="E89" s="178" t="e">
        <f>VLOOKUP(B89,'QUADRO DE RESUMO'!B:J,4,0)</f>
        <v>#N/A</v>
      </c>
      <c r="F89" s="180" t="e">
        <f>VLOOKUP(B89,'QUADRO DE RESUMO'!B:J,5,0)</f>
        <v>#N/A</v>
      </c>
      <c r="G89" s="179">
        <f>D90</f>
        <v>25.95</v>
      </c>
    </row>
    <row r="90" spans="2:7" x14ac:dyDescent="0.25">
      <c r="B90" s="285"/>
      <c r="C90" s="205" t="s">
        <v>14477</v>
      </c>
      <c r="D90" s="200">
        <v>25.95</v>
      </c>
      <c r="E90" s="453" t="s">
        <v>14632</v>
      </c>
      <c r="F90" s="244"/>
      <c r="G90" s="244"/>
    </row>
    <row r="91" spans="2:7" x14ac:dyDescent="0.25">
      <c r="B91" s="294"/>
      <c r="C91" s="191"/>
      <c r="D91" s="191"/>
      <c r="E91" s="454"/>
      <c r="F91" s="246"/>
      <c r="G91" s="246"/>
    </row>
    <row r="92" spans="2:7" s="190" customFormat="1" x14ac:dyDescent="0.25">
      <c r="B92" s="173"/>
      <c r="C92" s="173"/>
      <c r="D92" s="173"/>
      <c r="E92" s="173" t="s">
        <v>14533</v>
      </c>
      <c r="F92" s="199"/>
      <c r="G92" s="173"/>
    </row>
    <row r="93" spans="2:7" x14ac:dyDescent="0.25">
      <c r="B93" s="176" t="s">
        <v>14521</v>
      </c>
      <c r="C93" s="176" t="s">
        <v>14445</v>
      </c>
      <c r="D93" s="174" t="e">
        <f>VLOOKUP(B93,'QUADRO DE RESUMO'!B:J,3,0)</f>
        <v>#N/A</v>
      </c>
      <c r="E93" s="178" t="e">
        <f>VLOOKUP(B93,'QUADRO DE RESUMO'!B:J,4,0)</f>
        <v>#N/A</v>
      </c>
      <c r="F93" s="180" t="e">
        <f>VLOOKUP(B93,'QUADRO DE RESUMO'!B:J,5,0)</f>
        <v>#N/A</v>
      </c>
      <c r="G93" s="176">
        <f>ROUND(D95,2)</f>
        <v>92.36</v>
      </c>
    </row>
    <row r="94" spans="2:7" x14ac:dyDescent="0.25">
      <c r="B94" s="252" t="s">
        <v>14477</v>
      </c>
      <c r="C94" s="252">
        <f>52+2.33</f>
        <v>54.33</v>
      </c>
      <c r="D94" s="304" t="s">
        <v>14452</v>
      </c>
      <c r="E94" s="440" t="s">
        <v>14633</v>
      </c>
      <c r="F94" s="287"/>
      <c r="G94" s="287"/>
    </row>
    <row r="95" spans="2:7" x14ac:dyDescent="0.25">
      <c r="B95" s="252" t="s">
        <v>14454</v>
      </c>
      <c r="C95" s="252">
        <v>1.7</v>
      </c>
      <c r="D95" s="305">
        <f>C94*C95</f>
        <v>92.36099999999999</v>
      </c>
      <c r="E95" s="455"/>
      <c r="F95" s="307"/>
      <c r="G95" s="307"/>
    </row>
    <row r="96" spans="2:7" x14ac:dyDescent="0.25">
      <c r="B96" s="330"/>
      <c r="C96" s="331"/>
      <c r="D96" s="332"/>
      <c r="E96" s="441"/>
      <c r="F96" s="289"/>
      <c r="G96" s="289"/>
    </row>
    <row r="97" spans="2:7" x14ac:dyDescent="0.25">
      <c r="B97" s="176" t="s">
        <v>14522</v>
      </c>
      <c r="C97" s="176" t="s">
        <v>14445</v>
      </c>
      <c r="D97" s="174" t="e">
        <f>VLOOKUP(B97,'QUADRO DE RESUMO'!B:J,3,0)</f>
        <v>#N/A</v>
      </c>
      <c r="E97" s="178" t="e">
        <f>VLOOKUP(B97,'QUADRO DE RESUMO'!B:J,4,0)</f>
        <v>#N/A</v>
      </c>
      <c r="F97" s="180" t="e">
        <f>VLOOKUP(B97,'QUADRO DE RESUMO'!B:J,5,0)</f>
        <v>#N/A</v>
      </c>
      <c r="G97" s="176">
        <v>15</v>
      </c>
    </row>
    <row r="98" spans="2:7" x14ac:dyDescent="0.25">
      <c r="B98" s="295"/>
      <c r="C98" s="287"/>
      <c r="D98" s="287"/>
      <c r="E98" s="440" t="s">
        <v>14591</v>
      </c>
      <c r="F98" s="287"/>
      <c r="G98" s="287"/>
    </row>
    <row r="99" spans="2:7" x14ac:dyDescent="0.25">
      <c r="B99" s="288"/>
      <c r="C99" s="289"/>
      <c r="D99" s="289"/>
      <c r="E99" s="441"/>
      <c r="F99" s="289"/>
      <c r="G99" s="289"/>
    </row>
    <row r="100" spans="2:7" ht="41.4" x14ac:dyDescent="0.25">
      <c r="B100" s="176" t="s">
        <v>14523</v>
      </c>
      <c r="C100" s="442" t="s">
        <v>14472</v>
      </c>
      <c r="D100" s="443"/>
      <c r="E100" s="178" t="str">
        <f>VLOOKUP(B100,'QUADRO DE RESUMO'!B:J,4,0)</f>
        <v>ALAMBRADO PARA QUADRA POLIESPORTIVA, ESTRUTURADO POR TUBOS DE ACO GALVANIZADO, MONTANTES COM DIAMETRO 2", SEM TELA DE ARAME GALVANIZADO</v>
      </c>
      <c r="F100" s="180" t="str">
        <f>VLOOKUP(B100,'QUADRO DE RESUMO'!B:J,5,0)</f>
        <v>M2</v>
      </c>
      <c r="G100" s="176">
        <f>ROUND(D102,2)</f>
        <v>88.4</v>
      </c>
    </row>
    <row r="101" spans="2:7" x14ac:dyDescent="0.25">
      <c r="B101" s="295" t="s">
        <v>14477</v>
      </c>
      <c r="C101" s="287">
        <v>52</v>
      </c>
      <c r="D101" s="287" t="s">
        <v>14452</v>
      </c>
      <c r="E101" s="440" t="s">
        <v>14634</v>
      </c>
      <c r="F101" s="287"/>
      <c r="G101" s="287"/>
    </row>
    <row r="102" spans="2:7" x14ac:dyDescent="0.25">
      <c r="B102" s="288" t="s">
        <v>14454</v>
      </c>
      <c r="C102" s="289">
        <v>1.7</v>
      </c>
      <c r="D102" s="289">
        <f>C101*C102</f>
        <v>88.399999999999991</v>
      </c>
      <c r="E102" s="441"/>
      <c r="F102" s="289"/>
      <c r="G102" s="289"/>
    </row>
    <row r="103" spans="2:7" x14ac:dyDescent="0.25">
      <c r="B103" s="174" t="s">
        <v>14543</v>
      </c>
      <c r="C103" s="174" t="s">
        <v>14445</v>
      </c>
      <c r="D103" s="174" t="e">
        <f>VLOOKUP(B103,'QUADRO DE RESUMO'!B:J,3,0)</f>
        <v>#N/A</v>
      </c>
      <c r="E103" s="178" t="e">
        <f>VLOOKUP(B103,'QUADRO DE RESUMO'!B:J,4,0)</f>
        <v>#N/A</v>
      </c>
      <c r="F103" s="180" t="e">
        <f>VLOOKUP(B103,'QUADRO DE RESUMO'!B:J,5,0)</f>
        <v>#N/A</v>
      </c>
      <c r="G103" s="176">
        <f>ROUND(D105,2)</f>
        <v>102.24</v>
      </c>
    </row>
    <row r="104" spans="2:7" x14ac:dyDescent="0.25">
      <c r="B104" s="285" t="s">
        <v>14477</v>
      </c>
      <c r="C104" s="286">
        <f>52+8.14</f>
        <v>60.14</v>
      </c>
      <c r="D104" s="287" t="s">
        <v>14452</v>
      </c>
      <c r="E104" s="440" t="s">
        <v>14635</v>
      </c>
      <c r="F104" s="244"/>
      <c r="G104" s="244"/>
    </row>
    <row r="105" spans="2:7" x14ac:dyDescent="0.25">
      <c r="B105" s="294" t="s">
        <v>14454</v>
      </c>
      <c r="C105" s="293">
        <v>1.7</v>
      </c>
      <c r="D105" s="289">
        <f>C104*C105</f>
        <v>102.238</v>
      </c>
      <c r="E105" s="441"/>
      <c r="F105" s="246"/>
      <c r="G105" s="246"/>
    </row>
    <row r="106" spans="2:7" x14ac:dyDescent="0.25">
      <c r="B106" s="174" t="s">
        <v>14544</v>
      </c>
      <c r="C106" s="174" t="s">
        <v>14445</v>
      </c>
      <c r="D106" s="174" t="e">
        <f>VLOOKUP(B106,'QUADRO DE RESUMO'!B:J,3,0)</f>
        <v>#N/A</v>
      </c>
      <c r="E106" s="178" t="e">
        <f>VLOOKUP(B106,'QUADRO DE RESUMO'!B:J,4,0)</f>
        <v>#N/A</v>
      </c>
      <c r="F106" s="180" t="e">
        <f>VLOOKUP(B106,'QUADRO DE RESUMO'!B:J,5,0)</f>
        <v>#N/A</v>
      </c>
      <c r="G106" s="176">
        <f>ROUND(D108,2)</f>
        <v>3.96</v>
      </c>
    </row>
    <row r="107" spans="2:7" x14ac:dyDescent="0.25">
      <c r="B107" s="285" t="s">
        <v>14477</v>
      </c>
      <c r="C107" s="286">
        <v>2.33</v>
      </c>
      <c r="D107" s="287" t="s">
        <v>14452</v>
      </c>
      <c r="E107" s="440" t="s">
        <v>14636</v>
      </c>
      <c r="F107" s="244"/>
      <c r="G107" s="244"/>
    </row>
    <row r="108" spans="2:7" x14ac:dyDescent="0.25">
      <c r="B108" s="294" t="s">
        <v>14454</v>
      </c>
      <c r="C108" s="293">
        <v>1.7</v>
      </c>
      <c r="D108" s="289">
        <f>C107*C108</f>
        <v>3.9609999999999999</v>
      </c>
      <c r="E108" s="441"/>
      <c r="F108" s="246"/>
      <c r="G108" s="246"/>
    </row>
    <row r="109" spans="2:7" x14ac:dyDescent="0.25">
      <c r="B109" s="294"/>
      <c r="C109" s="293"/>
      <c r="D109" s="289"/>
      <c r="E109" s="305"/>
      <c r="F109" s="294"/>
      <c r="G109" s="246"/>
    </row>
    <row r="110" spans="2:7" x14ac:dyDescent="0.25">
      <c r="B110" s="173"/>
      <c r="C110" s="173"/>
      <c r="D110" s="173"/>
      <c r="E110" s="173" t="s">
        <v>14542</v>
      </c>
      <c r="F110" s="199"/>
      <c r="G110" s="173"/>
    </row>
    <row r="111" spans="2:7" x14ac:dyDescent="0.25">
      <c r="B111" s="176" t="s">
        <v>14546</v>
      </c>
      <c r="C111" s="176" t="s">
        <v>14445</v>
      </c>
      <c r="D111" s="174" t="e">
        <f>VLOOKUP(B111,'QUADRO DE RESUMO'!B:J,3,0)</f>
        <v>#N/A</v>
      </c>
      <c r="E111" s="178" t="e">
        <f>VLOOKUP(B111,'QUADRO DE RESUMO'!B:J,4,0)</f>
        <v>#N/A</v>
      </c>
      <c r="F111" s="180" t="e">
        <f>VLOOKUP(B111,'QUADRO DE RESUMO'!B:J,5,0)</f>
        <v>#N/A</v>
      </c>
      <c r="G111" s="176">
        <f>ROUND(D113,2)</f>
        <v>0.4</v>
      </c>
    </row>
    <row r="112" spans="2:7" x14ac:dyDescent="0.25">
      <c r="B112" s="285" t="s">
        <v>14477</v>
      </c>
      <c r="C112" s="286">
        <v>0.4</v>
      </c>
      <c r="D112" s="287" t="s">
        <v>14452</v>
      </c>
      <c r="E112" s="440" t="s">
        <v>14545</v>
      </c>
      <c r="F112" s="244"/>
      <c r="G112" s="245"/>
    </row>
    <row r="113" spans="2:7" x14ac:dyDescent="0.25">
      <c r="B113" s="288" t="s">
        <v>14454</v>
      </c>
      <c r="C113" s="289">
        <v>0.5</v>
      </c>
      <c r="D113" s="289">
        <f>C112*C113*2</f>
        <v>0.4</v>
      </c>
      <c r="E113" s="441"/>
      <c r="F113" s="289"/>
      <c r="G113" s="290"/>
    </row>
    <row r="114" spans="2:7" x14ac:dyDescent="0.25">
      <c r="B114" s="174" t="s">
        <v>14592</v>
      </c>
      <c r="C114" s="174" t="s">
        <v>14445</v>
      </c>
      <c r="D114" s="174" t="e">
        <f>VLOOKUP(B114,'QUADRO DE RESUMO'!B:J,3,0)</f>
        <v>#N/A</v>
      </c>
      <c r="E114" s="178" t="e">
        <f>VLOOKUP(B114,'QUADRO DE RESUMO'!B:J,4,0)</f>
        <v>#N/A</v>
      </c>
      <c r="F114" s="180" t="e">
        <f>VLOOKUP(B114,'QUADRO DE RESUMO'!B:J,5,0)</f>
        <v>#N/A</v>
      </c>
      <c r="G114" s="176">
        <f>ROUND(D116,2)</f>
        <v>0.04</v>
      </c>
    </row>
    <row r="115" spans="2:7" x14ac:dyDescent="0.25">
      <c r="B115" s="298" t="s">
        <v>14477</v>
      </c>
      <c r="C115" s="300">
        <v>0.4</v>
      </c>
      <c r="D115" s="287" t="s">
        <v>14488</v>
      </c>
      <c r="E115" s="440" t="s">
        <v>14637</v>
      </c>
      <c r="F115" s="244"/>
      <c r="G115" s="245"/>
    </row>
    <row r="116" spans="2:7" x14ac:dyDescent="0.25">
      <c r="B116" s="306" t="s">
        <v>14454</v>
      </c>
      <c r="C116" s="306">
        <v>0.5</v>
      </c>
      <c r="D116" s="307">
        <f>C115*C116*C117</f>
        <v>4.0000000000000008E-2</v>
      </c>
      <c r="E116" s="455"/>
      <c r="F116" s="302"/>
      <c r="G116" s="308"/>
    </row>
    <row r="117" spans="2:7" x14ac:dyDescent="0.25">
      <c r="B117" s="298" t="s">
        <v>14517</v>
      </c>
      <c r="C117" s="298">
        <v>0.2</v>
      </c>
      <c r="D117" s="289"/>
      <c r="E117" s="441"/>
      <c r="F117" s="289"/>
      <c r="G117" s="290"/>
    </row>
    <row r="118" spans="2:7" x14ac:dyDescent="0.25">
      <c r="B118" s="174" t="s">
        <v>14593</v>
      </c>
      <c r="C118" s="174" t="s">
        <v>14445</v>
      </c>
      <c r="D118" s="174" t="e">
        <f>VLOOKUP(B118,'QUADRO DE RESUMO'!B:J,3,0)</f>
        <v>#N/A</v>
      </c>
      <c r="E118" s="178" t="e">
        <f>VLOOKUP(B118,'QUADRO DE RESUMO'!B:J,4,0)</f>
        <v>#N/A</v>
      </c>
      <c r="F118" s="180" t="e">
        <f>VLOOKUP(B118,'QUADRO DE RESUMO'!B:J,5,0)</f>
        <v>#N/A</v>
      </c>
      <c r="G118" s="176">
        <f>ROUND(D120,2)</f>
        <v>4.8</v>
      </c>
    </row>
    <row r="119" spans="2:7" x14ac:dyDescent="0.25">
      <c r="B119" s="298" t="s">
        <v>14477</v>
      </c>
      <c r="C119" s="300">
        <v>2.4</v>
      </c>
      <c r="D119" s="306" t="s">
        <v>14452</v>
      </c>
      <c r="E119" s="440" t="s">
        <v>14638</v>
      </c>
      <c r="F119" s="244"/>
      <c r="G119" s="244"/>
    </row>
    <row r="120" spans="2:7" x14ac:dyDescent="0.25">
      <c r="B120" s="298" t="s">
        <v>14454</v>
      </c>
      <c r="C120" s="300">
        <v>2</v>
      </c>
      <c r="D120" s="306">
        <f>C119*C120</f>
        <v>4.8</v>
      </c>
      <c r="E120" s="441"/>
      <c r="F120" s="246"/>
      <c r="G120" s="246"/>
    </row>
    <row r="121" spans="2:7" x14ac:dyDescent="0.25">
      <c r="B121" s="374"/>
      <c r="C121" s="374"/>
      <c r="D121" s="375"/>
      <c r="E121" s="376"/>
      <c r="F121" s="375"/>
      <c r="G121" s="375"/>
    </row>
    <row r="122" spans="2:7" x14ac:dyDescent="0.25">
      <c r="B122" s="173">
        <v>4</v>
      </c>
      <c r="C122" s="173"/>
      <c r="D122" s="173"/>
      <c r="E122" s="173" t="s">
        <v>14565</v>
      </c>
      <c r="F122" s="173"/>
      <c r="G122" s="173"/>
    </row>
    <row r="123" spans="2:7" x14ac:dyDescent="0.25">
      <c r="B123" s="173"/>
      <c r="C123" s="173"/>
      <c r="D123" s="173"/>
      <c r="E123" s="173" t="s">
        <v>14585</v>
      </c>
      <c r="F123" s="199"/>
      <c r="G123" s="173"/>
    </row>
    <row r="124" spans="2:7" x14ac:dyDescent="0.25">
      <c r="B124" s="174" t="s">
        <v>14473</v>
      </c>
      <c r="C124" s="174" t="s">
        <v>14445</v>
      </c>
      <c r="D124" s="174" t="e">
        <f>VLOOKUP(B124,'QUADRO DE RESUMO'!B:J,3,0)</f>
        <v>#N/A</v>
      </c>
      <c r="E124" s="178" t="e">
        <f>VLOOKUP(B124,'QUADRO DE RESUMO'!B:J,4,0)</f>
        <v>#N/A</v>
      </c>
      <c r="F124" s="180" t="e">
        <f>VLOOKUP(B124,'QUADRO DE RESUMO'!B:J,5,0)</f>
        <v>#N/A</v>
      </c>
      <c r="G124" s="176">
        <f>ROUND(D126,2)</f>
        <v>77.48</v>
      </c>
    </row>
    <row r="125" spans="2:7" x14ac:dyDescent="0.25">
      <c r="B125" s="298" t="s">
        <v>14596</v>
      </c>
      <c r="C125" s="300">
        <v>7.5</v>
      </c>
      <c r="D125" s="306" t="s">
        <v>14540</v>
      </c>
      <c r="E125" s="440" t="s">
        <v>14639</v>
      </c>
      <c r="F125" s="244"/>
      <c r="G125" s="245"/>
    </row>
    <row r="126" spans="2:7" x14ac:dyDescent="0.25">
      <c r="B126" s="306" t="s">
        <v>14597</v>
      </c>
      <c r="C126" s="306">
        <v>10.33</v>
      </c>
      <c r="D126" s="306">
        <f>C125*C126</f>
        <v>77.474999999999994</v>
      </c>
      <c r="E126" s="441"/>
      <c r="F126" s="289"/>
      <c r="G126" s="290"/>
    </row>
    <row r="127" spans="2:7" x14ac:dyDescent="0.25">
      <c r="B127" s="174" t="s">
        <v>14474</v>
      </c>
      <c r="C127" s="174" t="s">
        <v>14445</v>
      </c>
      <c r="D127" s="174" t="e">
        <f>VLOOKUP(B127,'QUADRO DE RESUMO'!B:J,3,0)</f>
        <v>#N/A</v>
      </c>
      <c r="E127" s="178" t="e">
        <f>VLOOKUP(B127,'QUADRO DE RESUMO'!B:J,4,0)</f>
        <v>#N/A</v>
      </c>
      <c r="F127" s="180" t="e">
        <f>VLOOKUP(B127,'QUADRO DE RESUMO'!B:J,5,0)</f>
        <v>#N/A</v>
      </c>
      <c r="G127" s="176">
        <v>3.7</v>
      </c>
    </row>
    <row r="128" spans="2:7" x14ac:dyDescent="0.25">
      <c r="B128" s="285"/>
      <c r="C128" s="286"/>
      <c r="D128" s="287"/>
      <c r="E128" s="440" t="s">
        <v>14640</v>
      </c>
      <c r="F128" s="244"/>
      <c r="G128" s="245"/>
    </row>
    <row r="129" spans="2:7" x14ac:dyDescent="0.25">
      <c r="B129" s="288"/>
      <c r="C129" s="289"/>
      <c r="D129" s="289"/>
      <c r="E129" s="441"/>
      <c r="F129" s="289"/>
      <c r="G129" s="290"/>
    </row>
    <row r="130" spans="2:7" ht="27.6" x14ac:dyDescent="0.25">
      <c r="B130" s="174" t="s">
        <v>14524</v>
      </c>
      <c r="C130" s="174" t="s">
        <v>14445</v>
      </c>
      <c r="D130" s="174" t="str">
        <f>VLOOKUP(B130,'QUADRO DE RESUMO'!B:J,3,0)</f>
        <v>16.03.010</v>
      </c>
      <c r="E130" s="178" t="str">
        <f>VLOOKUP(B130,'QUADRO DE RESUMO'!B:J,4,0)</f>
        <v>Telhamento em cimento reforçado com fio sintético CRFS - perfil ondulado de 6 mm</v>
      </c>
      <c r="F130" s="180" t="str">
        <f>VLOOKUP(B130,'QUADRO DE RESUMO'!B:J,5,0)</f>
        <v>M2</v>
      </c>
      <c r="G130" s="176">
        <f>G124</f>
        <v>77.48</v>
      </c>
    </row>
    <row r="131" spans="2:7" x14ac:dyDescent="0.25">
      <c r="B131" s="285"/>
      <c r="C131" s="286"/>
      <c r="D131" s="287"/>
      <c r="E131" s="440" t="s">
        <v>14598</v>
      </c>
      <c r="F131" s="244"/>
      <c r="G131" s="245"/>
    </row>
    <row r="132" spans="2:7" x14ac:dyDescent="0.25">
      <c r="B132" s="288"/>
      <c r="C132" s="289"/>
      <c r="D132" s="289"/>
      <c r="E132" s="441"/>
      <c r="F132" s="289"/>
      <c r="G132" s="290"/>
    </row>
    <row r="133" spans="2:7" x14ac:dyDescent="0.25">
      <c r="B133" s="174" t="s">
        <v>14525</v>
      </c>
      <c r="C133" s="174" t="s">
        <v>14445</v>
      </c>
      <c r="D133" s="174" t="e">
        <f>VLOOKUP(B133,'QUADRO DE RESUMO'!B:J,3,0)</f>
        <v>#N/A</v>
      </c>
      <c r="E133" s="178" t="e">
        <f>VLOOKUP(B133,'QUADRO DE RESUMO'!B:J,4,0)</f>
        <v>#N/A</v>
      </c>
      <c r="F133" s="180" t="e">
        <f>VLOOKUP(B133,'QUADRO DE RESUMO'!B:J,5,0)</f>
        <v>#N/A</v>
      </c>
      <c r="G133" s="176">
        <f>G127</f>
        <v>3.7</v>
      </c>
    </row>
    <row r="134" spans="2:7" x14ac:dyDescent="0.25">
      <c r="B134" s="285"/>
      <c r="C134" s="286"/>
      <c r="D134" s="287"/>
      <c r="E134" s="440" t="s">
        <v>14599</v>
      </c>
      <c r="F134" s="244"/>
      <c r="G134" s="245"/>
    </row>
    <row r="135" spans="2:7" x14ac:dyDescent="0.25">
      <c r="B135" s="288"/>
      <c r="C135" s="289"/>
      <c r="D135" s="289"/>
      <c r="E135" s="441"/>
      <c r="F135" s="289"/>
      <c r="G135" s="290"/>
    </row>
    <row r="136" spans="2:7" x14ac:dyDescent="0.25">
      <c r="B136" s="179" t="s">
        <v>14526</v>
      </c>
      <c r="C136" s="179" t="s">
        <v>14445</v>
      </c>
      <c r="D136" s="179" t="e">
        <f>VLOOKUP(B136,'QUADRO DE RESUMO'!B:J,3,0)</f>
        <v>#N/A</v>
      </c>
      <c r="E136" s="185" t="e">
        <f>VLOOKUP(B136,'QUADRO DE RESUMO'!B:J,4,0)</f>
        <v>#N/A</v>
      </c>
      <c r="F136" s="207" t="e">
        <f>VLOOKUP(B136,'QUADRO DE RESUMO'!B:J,5,0)</f>
        <v>#N/A</v>
      </c>
      <c r="G136" s="175">
        <v>13.65</v>
      </c>
    </row>
    <row r="137" spans="2:7" x14ac:dyDescent="0.25">
      <c r="B137" s="291"/>
      <c r="C137" s="286"/>
      <c r="D137" s="310"/>
      <c r="E137" s="444" t="s">
        <v>14641</v>
      </c>
      <c r="F137" s="286"/>
      <c r="G137" s="348"/>
    </row>
    <row r="138" spans="2:7" x14ac:dyDescent="0.25">
      <c r="B138" s="319"/>
      <c r="C138" s="318"/>
      <c r="D138" s="318"/>
      <c r="E138" s="445"/>
      <c r="F138" s="318"/>
      <c r="G138" s="320"/>
    </row>
    <row r="139" spans="2:7" x14ac:dyDescent="0.25">
      <c r="B139" s="179" t="s">
        <v>14527</v>
      </c>
      <c r="C139" s="179" t="s">
        <v>14445</v>
      </c>
      <c r="D139" s="179" t="e">
        <f>VLOOKUP(B139,'QUADRO DE RESUMO'!B:J,3,0)</f>
        <v>#N/A</v>
      </c>
      <c r="E139" s="185" t="e">
        <f>VLOOKUP(B139,'QUADRO DE RESUMO'!B:J,4,0)</f>
        <v>#N/A</v>
      </c>
      <c r="F139" s="207" t="e">
        <f>VLOOKUP(B139,'QUADRO DE RESUMO'!B:J,5,0)</f>
        <v>#N/A</v>
      </c>
      <c r="G139" s="175">
        <f>G136</f>
        <v>13.65</v>
      </c>
    </row>
    <row r="140" spans="2:7" x14ac:dyDescent="0.25">
      <c r="B140" s="291"/>
      <c r="C140" s="286"/>
      <c r="D140" s="310"/>
      <c r="E140" s="444" t="s">
        <v>14600</v>
      </c>
      <c r="F140" s="286"/>
      <c r="G140" s="348"/>
    </row>
    <row r="141" spans="2:7" x14ac:dyDescent="0.25">
      <c r="B141" s="319"/>
      <c r="C141" s="318"/>
      <c r="D141" s="318"/>
      <c r="E141" s="445"/>
      <c r="F141" s="318"/>
      <c r="G141" s="320"/>
    </row>
    <row r="142" spans="2:7" x14ac:dyDescent="0.25">
      <c r="B142" s="174" t="s">
        <v>14529</v>
      </c>
      <c r="C142" s="174" t="s">
        <v>14445</v>
      </c>
      <c r="D142" s="174" t="e">
        <f>VLOOKUP(B142,'QUADRO DE RESUMO'!B:J,3,0)</f>
        <v>#N/A</v>
      </c>
      <c r="E142" s="178" t="e">
        <f>VLOOKUP(B142,'QUADRO DE RESUMO'!B:J,4,0)</f>
        <v>#N/A</v>
      </c>
      <c r="F142" s="180" t="e">
        <f>VLOOKUP(B142,'QUADRO DE RESUMO'!B:J,5,0)</f>
        <v>#N/A</v>
      </c>
      <c r="G142" s="176">
        <f>ROUND(D144,2)</f>
        <v>57.04</v>
      </c>
    </row>
    <row r="143" spans="2:7" x14ac:dyDescent="0.25">
      <c r="B143" s="285"/>
      <c r="C143" s="298" t="s">
        <v>14676</v>
      </c>
      <c r="D143" s="306" t="s">
        <v>14614</v>
      </c>
      <c r="E143" s="440" t="s">
        <v>14642</v>
      </c>
      <c r="F143" s="244"/>
      <c r="G143" s="245"/>
    </row>
    <row r="144" spans="2:7" ht="27.6" x14ac:dyDescent="0.25">
      <c r="B144" s="288"/>
      <c r="C144" s="306" t="s">
        <v>14613</v>
      </c>
      <c r="D144" s="306">
        <f>(77.48+65.12)*40%</f>
        <v>57.040000000000013</v>
      </c>
      <c r="E144" s="441"/>
      <c r="F144" s="343"/>
      <c r="G144" s="290"/>
    </row>
    <row r="145" spans="2:7" x14ac:dyDescent="0.25">
      <c r="B145" s="174" t="s">
        <v>14530</v>
      </c>
      <c r="C145" s="174" t="s">
        <v>14445</v>
      </c>
      <c r="D145" s="174" t="e">
        <f>VLOOKUP(B145,'QUADRO DE RESUMO'!B:J,3,0)</f>
        <v>#N/A</v>
      </c>
      <c r="E145" s="178" t="e">
        <f>VLOOKUP(B145,'QUADRO DE RESUMO'!B:J,4,0)</f>
        <v>#N/A</v>
      </c>
      <c r="F145" s="180" t="e">
        <f>VLOOKUP(B145,'QUADRO DE RESUMO'!B:J,5,0)</f>
        <v>#N/A</v>
      </c>
      <c r="G145" s="176">
        <f>G142</f>
        <v>57.04</v>
      </c>
    </row>
    <row r="146" spans="2:7" x14ac:dyDescent="0.25">
      <c r="B146" s="285"/>
      <c r="C146" s="244"/>
      <c r="D146" s="342"/>
      <c r="E146" s="440" t="s">
        <v>14615</v>
      </c>
      <c r="F146" s="244"/>
      <c r="G146" s="245"/>
    </row>
    <row r="147" spans="2:7" x14ac:dyDescent="0.25">
      <c r="B147" s="288"/>
      <c r="C147" s="343"/>
      <c r="D147" s="343"/>
      <c r="E147" s="441"/>
      <c r="F147" s="343"/>
      <c r="G147" s="290"/>
    </row>
    <row r="148" spans="2:7" x14ac:dyDescent="0.25">
      <c r="B148" s="173"/>
      <c r="C148" s="173"/>
      <c r="D148" s="173"/>
      <c r="E148" s="173" t="s">
        <v>14586</v>
      </c>
      <c r="F148" s="199"/>
      <c r="G148" s="173"/>
    </row>
    <row r="149" spans="2:7" x14ac:dyDescent="0.25">
      <c r="B149" s="179" t="s">
        <v>14607</v>
      </c>
      <c r="C149" s="179" t="s">
        <v>14445</v>
      </c>
      <c r="D149" s="179" t="e">
        <f>VLOOKUP(B149,'QUADRO DE RESUMO'!B:J,3,0)</f>
        <v>#N/A</v>
      </c>
      <c r="E149" s="185" t="e">
        <f>VLOOKUP(B149,'QUADRO DE RESUMO'!B:J,4,0)</f>
        <v>#N/A</v>
      </c>
      <c r="F149" s="207" t="e">
        <f>VLOOKUP(B149,'QUADRO DE RESUMO'!B:J,5,0)</f>
        <v>#N/A</v>
      </c>
      <c r="G149" s="175">
        <f>ROUND(D151,2)</f>
        <v>65.12</v>
      </c>
    </row>
    <row r="150" spans="2:7" x14ac:dyDescent="0.25">
      <c r="B150" s="291" t="s">
        <v>14596</v>
      </c>
      <c r="C150" s="286">
        <v>8.8000000000000007</v>
      </c>
      <c r="D150" s="310" t="s">
        <v>14540</v>
      </c>
      <c r="E150" s="444" t="s">
        <v>14639</v>
      </c>
      <c r="F150" s="286"/>
      <c r="G150" s="348"/>
    </row>
    <row r="151" spans="2:7" x14ac:dyDescent="0.25">
      <c r="B151" s="319" t="s">
        <v>14597</v>
      </c>
      <c r="C151" s="318">
        <v>7.4</v>
      </c>
      <c r="D151" s="318">
        <f>C150*C151</f>
        <v>65.12</v>
      </c>
      <c r="E151" s="445"/>
      <c r="F151" s="318"/>
      <c r="G151" s="320"/>
    </row>
    <row r="152" spans="2:7" x14ac:dyDescent="0.25">
      <c r="B152" s="179" t="s">
        <v>14608</v>
      </c>
      <c r="C152" s="179" t="s">
        <v>14445</v>
      </c>
      <c r="D152" s="179" t="e">
        <f>VLOOKUP(B152,'QUADRO DE RESUMO'!B:J,3,0)</f>
        <v>#N/A</v>
      </c>
      <c r="E152" s="185" t="e">
        <f>VLOOKUP(B152,'QUADRO DE RESUMO'!B:J,4,0)</f>
        <v>#N/A</v>
      </c>
      <c r="F152" s="207" t="e">
        <f>VLOOKUP(B152,'QUADRO DE RESUMO'!B:J,5,0)</f>
        <v>#N/A</v>
      </c>
      <c r="G152" s="175">
        <f>G149</f>
        <v>65.12</v>
      </c>
    </row>
    <row r="153" spans="2:7" x14ac:dyDescent="0.25">
      <c r="B153" s="291"/>
      <c r="C153" s="286"/>
      <c r="D153" s="310"/>
      <c r="E153" s="444" t="s">
        <v>14601</v>
      </c>
      <c r="F153" s="286"/>
      <c r="G153" s="348"/>
    </row>
    <row r="154" spans="2:7" x14ac:dyDescent="0.25">
      <c r="B154" s="319"/>
      <c r="C154" s="318"/>
      <c r="D154" s="318"/>
      <c r="E154" s="445"/>
      <c r="F154" s="318"/>
      <c r="G154" s="320"/>
    </row>
    <row r="155" spans="2:7" x14ac:dyDescent="0.25">
      <c r="B155" s="344"/>
      <c r="C155" s="345"/>
      <c r="D155" s="345"/>
      <c r="E155" s="347"/>
      <c r="F155" s="345"/>
      <c r="G155" s="346"/>
    </row>
    <row r="156" spans="2:7" x14ac:dyDescent="0.25">
      <c r="B156" s="173">
        <v>5</v>
      </c>
      <c r="C156" s="173"/>
      <c r="D156" s="173"/>
      <c r="E156" s="173" t="s">
        <v>14459</v>
      </c>
      <c r="F156" s="173"/>
      <c r="G156" s="173"/>
    </row>
    <row r="157" spans="2:7" x14ac:dyDescent="0.25">
      <c r="B157" s="173"/>
      <c r="C157" s="173"/>
      <c r="D157" s="173"/>
      <c r="E157" s="173" t="s">
        <v>14528</v>
      </c>
      <c r="F157" s="199"/>
      <c r="G157" s="173"/>
    </row>
    <row r="158" spans="2:7" x14ac:dyDescent="0.25">
      <c r="B158" s="179" t="s">
        <v>14478</v>
      </c>
      <c r="C158" s="179" t="s">
        <v>14445</v>
      </c>
      <c r="D158" s="174" t="e">
        <f>VLOOKUP(B158,'QUADRO DE RESUMO'!B:J,3,0)</f>
        <v>#N/A</v>
      </c>
      <c r="E158" s="178" t="e">
        <f>VLOOKUP(B158,'QUADRO DE RESUMO'!B:J,4,0)</f>
        <v>#N/A</v>
      </c>
      <c r="F158" s="180" t="e">
        <f>VLOOKUP(B158,'QUADRO DE RESUMO'!B:J,5,0)</f>
        <v>#N/A</v>
      </c>
      <c r="G158" s="179">
        <f>D159</f>
        <v>1</v>
      </c>
    </row>
    <row r="159" spans="2:7" x14ac:dyDescent="0.25">
      <c r="B159" s="291"/>
      <c r="C159" s="286" t="s">
        <v>14453</v>
      </c>
      <c r="D159" s="286">
        <v>1</v>
      </c>
      <c r="E159" s="444" t="s">
        <v>14643</v>
      </c>
      <c r="F159" s="286"/>
      <c r="G159" s="286"/>
    </row>
    <row r="160" spans="2:7" x14ac:dyDescent="0.25">
      <c r="B160" s="292"/>
      <c r="C160" s="293"/>
      <c r="D160" s="293"/>
      <c r="E160" s="445"/>
      <c r="F160" s="293"/>
      <c r="G160" s="293"/>
    </row>
    <row r="161" spans="2:7" x14ac:dyDescent="0.25">
      <c r="B161" s="179" t="s">
        <v>14479</v>
      </c>
      <c r="C161" s="179" t="s">
        <v>14445</v>
      </c>
      <c r="D161" s="174" t="e">
        <f>VLOOKUP(B161,'QUADRO DE RESUMO'!B:J,3,0)</f>
        <v>#N/A</v>
      </c>
      <c r="E161" s="178" t="e">
        <f>VLOOKUP(B161,'QUADRO DE RESUMO'!B:J,4,0)</f>
        <v>#N/A</v>
      </c>
      <c r="F161" s="180" t="e">
        <f>VLOOKUP(B161,'QUADRO DE RESUMO'!B:J,5,0)</f>
        <v>#N/A</v>
      </c>
      <c r="G161" s="179">
        <f>D162</f>
        <v>6.3</v>
      </c>
    </row>
    <row r="162" spans="2:7" x14ac:dyDescent="0.25">
      <c r="B162" s="291"/>
      <c r="C162" s="286" t="s">
        <v>14477</v>
      </c>
      <c r="D162" s="286">
        <v>6.3</v>
      </c>
      <c r="E162" s="444" t="s">
        <v>14644</v>
      </c>
      <c r="F162" s="286"/>
      <c r="G162" s="286"/>
    </row>
    <row r="163" spans="2:7" x14ac:dyDescent="0.25">
      <c r="B163" s="292"/>
      <c r="C163" s="293"/>
      <c r="D163" s="293"/>
      <c r="E163" s="445"/>
      <c r="F163" s="293"/>
      <c r="G163" s="293"/>
    </row>
    <row r="164" spans="2:7" x14ac:dyDescent="0.25">
      <c r="B164" s="179" t="s">
        <v>14480</v>
      </c>
      <c r="C164" s="179" t="s">
        <v>14445</v>
      </c>
      <c r="D164" s="174" t="e">
        <f>VLOOKUP(B164,'QUADRO DE RESUMO'!B:J,3,0)</f>
        <v>#N/A</v>
      </c>
      <c r="E164" s="178" t="e">
        <f>VLOOKUP(B164,'QUADRO DE RESUMO'!B:J,4,0)</f>
        <v>#N/A</v>
      </c>
      <c r="F164" s="180" t="e">
        <f>VLOOKUP(B164,'QUADRO DE RESUMO'!B:J,5,0)</f>
        <v>#N/A</v>
      </c>
      <c r="G164" s="179">
        <f>D165</f>
        <v>1</v>
      </c>
    </row>
    <row r="165" spans="2:7" x14ac:dyDescent="0.25">
      <c r="B165" s="291"/>
      <c r="C165" s="286" t="s">
        <v>14453</v>
      </c>
      <c r="D165" s="286">
        <v>1</v>
      </c>
      <c r="E165" s="444" t="s">
        <v>14645</v>
      </c>
      <c r="F165" s="286"/>
      <c r="G165" s="286"/>
    </row>
    <row r="166" spans="2:7" x14ac:dyDescent="0.25">
      <c r="B166" s="292"/>
      <c r="C166" s="293"/>
      <c r="D166" s="293"/>
      <c r="E166" s="445"/>
      <c r="F166" s="293"/>
      <c r="G166" s="293"/>
    </row>
    <row r="167" spans="2:7" x14ac:dyDescent="0.25">
      <c r="B167" s="179" t="s">
        <v>14481</v>
      </c>
      <c r="C167" s="179" t="s">
        <v>14445</v>
      </c>
      <c r="D167" s="174" t="e">
        <f>VLOOKUP(B167,'QUADRO DE RESUMO'!B:J,3,0)</f>
        <v>#N/A</v>
      </c>
      <c r="E167" s="178" t="e">
        <f>VLOOKUP(B167,'QUADRO DE RESUMO'!B:J,4,0)</f>
        <v>#N/A</v>
      </c>
      <c r="F167" s="180" t="e">
        <f>VLOOKUP(B167,'QUADRO DE RESUMO'!B:J,5,0)</f>
        <v>#N/A</v>
      </c>
      <c r="G167" s="179">
        <f>D168</f>
        <v>2</v>
      </c>
    </row>
    <row r="168" spans="2:7" x14ac:dyDescent="0.25">
      <c r="B168" s="291"/>
      <c r="C168" s="286" t="s">
        <v>14453</v>
      </c>
      <c r="D168" s="286">
        <v>2</v>
      </c>
      <c r="E168" s="444" t="s">
        <v>14645</v>
      </c>
      <c r="F168" s="286"/>
      <c r="G168" s="286"/>
    </row>
    <row r="169" spans="2:7" x14ac:dyDescent="0.25">
      <c r="B169" s="292"/>
      <c r="C169" s="293"/>
      <c r="D169" s="293"/>
      <c r="E169" s="445"/>
      <c r="F169" s="293"/>
      <c r="G169" s="293"/>
    </row>
    <row r="170" spans="2:7" x14ac:dyDescent="0.25">
      <c r="B170" s="179" t="s">
        <v>14566</v>
      </c>
      <c r="C170" s="179" t="s">
        <v>14445</v>
      </c>
      <c r="D170" s="174" t="e">
        <f>VLOOKUP(B170,'QUADRO DE RESUMO'!B:J,3,0)</f>
        <v>#N/A</v>
      </c>
      <c r="E170" s="178" t="e">
        <f>VLOOKUP(B170,'QUADRO DE RESUMO'!B:J,4,0)</f>
        <v>#N/A</v>
      </c>
      <c r="F170" s="180" t="e">
        <f>VLOOKUP(B170,'QUADRO DE RESUMO'!B:J,5,0)</f>
        <v>#N/A</v>
      </c>
      <c r="G170" s="179">
        <f>D171</f>
        <v>8</v>
      </c>
    </row>
    <row r="171" spans="2:7" x14ac:dyDescent="0.25">
      <c r="B171" s="291"/>
      <c r="C171" s="286" t="s">
        <v>14453</v>
      </c>
      <c r="D171" s="286">
        <v>8</v>
      </c>
      <c r="E171" s="444" t="s">
        <v>14645</v>
      </c>
      <c r="F171" s="286"/>
      <c r="G171" s="286"/>
    </row>
    <row r="172" spans="2:7" x14ac:dyDescent="0.25">
      <c r="B172" s="292"/>
      <c r="C172" s="293"/>
      <c r="D172" s="293"/>
      <c r="E172" s="445"/>
      <c r="F172" s="293"/>
      <c r="G172" s="293"/>
    </row>
    <row r="173" spans="2:7" x14ac:dyDescent="0.25">
      <c r="B173" s="179" t="s">
        <v>14567</v>
      </c>
      <c r="C173" s="179" t="s">
        <v>14445</v>
      </c>
      <c r="D173" s="174" t="e">
        <f>VLOOKUP(B173,'QUADRO DE RESUMO'!B:J,3,0)</f>
        <v>#N/A</v>
      </c>
      <c r="E173" s="178" t="e">
        <f>VLOOKUP(B173,'QUADRO DE RESUMO'!B:J,4,0)</f>
        <v>#N/A</v>
      </c>
      <c r="F173" s="180" t="e">
        <f>VLOOKUP(B173,'QUADRO DE RESUMO'!B:J,5,0)</f>
        <v>#N/A</v>
      </c>
      <c r="G173" s="179">
        <f>D174</f>
        <v>1</v>
      </c>
    </row>
    <row r="174" spans="2:7" x14ac:dyDescent="0.25">
      <c r="B174" s="291"/>
      <c r="C174" s="286" t="s">
        <v>14453</v>
      </c>
      <c r="D174" s="286">
        <v>1</v>
      </c>
      <c r="E174" s="444" t="s">
        <v>14645</v>
      </c>
      <c r="F174" s="286"/>
      <c r="G174" s="286"/>
    </row>
    <row r="175" spans="2:7" x14ac:dyDescent="0.25">
      <c r="B175" s="292"/>
      <c r="C175" s="293"/>
      <c r="D175" s="293"/>
      <c r="E175" s="445"/>
      <c r="F175" s="293"/>
      <c r="G175" s="293"/>
    </row>
    <row r="176" spans="2:7" x14ac:dyDescent="0.25">
      <c r="B176" s="174" t="s">
        <v>14568</v>
      </c>
      <c r="C176" s="174" t="s">
        <v>14445</v>
      </c>
      <c r="D176" s="174" t="e">
        <f>VLOOKUP(B176,'QUADRO DE RESUMO'!B:J,3,0)</f>
        <v>#N/A</v>
      </c>
      <c r="E176" s="178" t="e">
        <f>VLOOKUP(B176,'QUADRO DE RESUMO'!B:J,4,0)</f>
        <v>#N/A</v>
      </c>
      <c r="F176" s="180" t="e">
        <f>VLOOKUP(B176,'QUADRO DE RESUMO'!B:J,5,0)</f>
        <v>#N/A</v>
      </c>
      <c r="G176" s="179">
        <f>D177</f>
        <v>5</v>
      </c>
    </row>
    <row r="177" spans="2:7" x14ac:dyDescent="0.25">
      <c r="B177" s="291"/>
      <c r="C177" s="286" t="s">
        <v>14477</v>
      </c>
      <c r="D177" s="286">
        <v>5</v>
      </c>
      <c r="E177" s="444" t="s">
        <v>14475</v>
      </c>
      <c r="F177" s="286"/>
      <c r="G177" s="286"/>
    </row>
    <row r="178" spans="2:7" x14ac:dyDescent="0.25">
      <c r="B178" s="292"/>
      <c r="C178" s="293"/>
      <c r="D178" s="293"/>
      <c r="E178" s="445"/>
      <c r="F178" s="293"/>
      <c r="G178" s="293"/>
    </row>
    <row r="179" spans="2:7" x14ac:dyDescent="0.25">
      <c r="B179" s="174" t="s">
        <v>14569</v>
      </c>
      <c r="C179" s="174" t="s">
        <v>14445</v>
      </c>
      <c r="D179" s="174" t="e">
        <f>VLOOKUP(B179,'QUADRO DE RESUMO'!B:J,3,0)</f>
        <v>#N/A</v>
      </c>
      <c r="E179" s="178" t="e">
        <f>VLOOKUP(B179,'QUADRO DE RESUMO'!B:J,4,0)</f>
        <v>#N/A</v>
      </c>
      <c r="F179" s="180" t="e">
        <f>VLOOKUP(B179,'QUADRO DE RESUMO'!B:J,5,0)</f>
        <v>#N/A</v>
      </c>
      <c r="G179" s="179">
        <f>D180</f>
        <v>5</v>
      </c>
    </row>
    <row r="180" spans="2:7" x14ac:dyDescent="0.25">
      <c r="B180" s="291"/>
      <c r="C180" s="286" t="s">
        <v>14477</v>
      </c>
      <c r="D180" s="286">
        <v>5</v>
      </c>
      <c r="E180" s="444" t="s">
        <v>14476</v>
      </c>
      <c r="F180" s="286"/>
      <c r="G180" s="286"/>
    </row>
    <row r="181" spans="2:7" x14ac:dyDescent="0.25">
      <c r="B181" s="292"/>
      <c r="C181" s="293"/>
      <c r="D181" s="293"/>
      <c r="E181" s="445"/>
      <c r="F181" s="293"/>
      <c r="G181" s="293"/>
    </row>
    <row r="182" spans="2:7" s="190" customFormat="1" x14ac:dyDescent="0.25">
      <c r="B182" s="373"/>
      <c r="C182" s="373"/>
      <c r="D182" s="373"/>
      <c r="E182" s="373"/>
      <c r="F182" s="373"/>
      <c r="G182" s="373"/>
    </row>
    <row r="183" spans="2:7" x14ac:dyDescent="0.25">
      <c r="B183" s="173">
        <v>6</v>
      </c>
      <c r="C183" s="173"/>
      <c r="D183" s="173"/>
      <c r="E183" s="173" t="s">
        <v>14446</v>
      </c>
      <c r="F183" s="173"/>
      <c r="G183" s="173"/>
    </row>
    <row r="184" spans="2:7" x14ac:dyDescent="0.25">
      <c r="B184" s="174" t="s">
        <v>14484</v>
      </c>
      <c r="C184" s="174" t="s">
        <v>14445</v>
      </c>
      <c r="D184" s="174" t="e">
        <f>VLOOKUP(B184,'QUADRO DE RESUMO'!B:J,3,0)</f>
        <v>#N/A</v>
      </c>
      <c r="E184" s="178" t="e">
        <f>VLOOKUP(B184,'QUADRO DE RESUMO'!B:J,4,0)</f>
        <v>#N/A</v>
      </c>
      <c r="F184" s="180" t="e">
        <f>VLOOKUP(B184,'QUADRO DE RESUMO'!B:J,5,0)</f>
        <v>#N/A</v>
      </c>
      <c r="G184" s="179">
        <f>D185</f>
        <v>3</v>
      </c>
    </row>
    <row r="185" spans="2:7" x14ac:dyDescent="0.25">
      <c r="B185" s="291"/>
      <c r="C185" s="286" t="s">
        <v>14453</v>
      </c>
      <c r="D185" s="286">
        <v>3</v>
      </c>
      <c r="E185" s="444" t="s">
        <v>14646</v>
      </c>
      <c r="F185" s="286"/>
      <c r="G185" s="286"/>
    </row>
    <row r="186" spans="2:7" x14ac:dyDescent="0.25">
      <c r="B186" s="292"/>
      <c r="C186" s="293"/>
      <c r="D186" s="293"/>
      <c r="E186" s="445"/>
      <c r="F186" s="293"/>
      <c r="G186" s="293"/>
    </row>
    <row r="187" spans="2:7" s="190" customFormat="1" x14ac:dyDescent="0.25">
      <c r="B187" s="174" t="s">
        <v>14485</v>
      </c>
      <c r="C187" s="174" t="s">
        <v>14445</v>
      </c>
      <c r="D187" s="174" t="e">
        <f>VLOOKUP(B187,'QUADRO DE RESUMO'!B:J,3,0)</f>
        <v>#N/A</v>
      </c>
      <c r="E187" s="178" t="e">
        <f>VLOOKUP(B187,'QUADRO DE RESUMO'!B:J,4,0)</f>
        <v>#N/A</v>
      </c>
      <c r="F187" s="180" t="e">
        <f>VLOOKUP(B187,'QUADRO DE RESUMO'!B:J,5,0)</f>
        <v>#N/A</v>
      </c>
      <c r="G187" s="179">
        <f>D188</f>
        <v>2</v>
      </c>
    </row>
    <row r="188" spans="2:7" x14ac:dyDescent="0.25">
      <c r="B188" s="291"/>
      <c r="C188" s="286" t="s">
        <v>14453</v>
      </c>
      <c r="D188" s="286">
        <v>2</v>
      </c>
      <c r="E188" s="444" t="s">
        <v>14647</v>
      </c>
      <c r="F188" s="286"/>
      <c r="G188" s="286"/>
    </row>
    <row r="189" spans="2:7" x14ac:dyDescent="0.25">
      <c r="B189" s="292"/>
      <c r="C189" s="293"/>
      <c r="D189" s="293"/>
      <c r="E189" s="445"/>
      <c r="F189" s="293"/>
      <c r="G189" s="293"/>
    </row>
    <row r="190" spans="2:7" x14ac:dyDescent="0.25">
      <c r="B190" s="174" t="s">
        <v>14486</v>
      </c>
      <c r="C190" s="174" t="s">
        <v>14445</v>
      </c>
      <c r="D190" s="174" t="e">
        <f>VLOOKUP(B190,'QUADRO DE RESUMO'!B:J,3,0)</f>
        <v>#N/A</v>
      </c>
      <c r="E190" s="178" t="e">
        <f>VLOOKUP(B190,'QUADRO DE RESUMO'!B:J,4,0)</f>
        <v>#N/A</v>
      </c>
      <c r="F190" s="180" t="e">
        <f>VLOOKUP(B190,'QUADRO DE RESUMO'!B:J,5,0)</f>
        <v>#N/A</v>
      </c>
      <c r="G190" s="179">
        <f>D191</f>
        <v>1</v>
      </c>
    </row>
    <row r="191" spans="2:7" x14ac:dyDescent="0.25">
      <c r="B191" s="291"/>
      <c r="C191" s="286" t="s">
        <v>14453</v>
      </c>
      <c r="D191" s="286">
        <v>1</v>
      </c>
      <c r="E191" s="444" t="s">
        <v>14648</v>
      </c>
      <c r="F191" s="286"/>
      <c r="G191" s="286"/>
    </row>
    <row r="192" spans="2:7" x14ac:dyDescent="0.25">
      <c r="B192" s="292"/>
      <c r="C192" s="293"/>
      <c r="D192" s="293"/>
      <c r="E192" s="445"/>
      <c r="F192" s="293"/>
      <c r="G192" s="293"/>
    </row>
    <row r="193" spans="2:7" x14ac:dyDescent="0.25">
      <c r="B193" s="174" t="s">
        <v>14547</v>
      </c>
      <c r="C193" s="174" t="s">
        <v>14445</v>
      </c>
      <c r="D193" s="174" t="e">
        <f>VLOOKUP(B193,'QUADRO DE RESUMO'!B:J,3,0)</f>
        <v>#N/A</v>
      </c>
      <c r="E193" s="178" t="e">
        <f>VLOOKUP(B193,'QUADRO DE RESUMO'!B:J,4,0)</f>
        <v>#N/A</v>
      </c>
      <c r="F193" s="180" t="e">
        <f>VLOOKUP(B193,'QUADRO DE RESUMO'!B:J,5,0)</f>
        <v>#N/A</v>
      </c>
      <c r="G193" s="179">
        <f>D194</f>
        <v>1</v>
      </c>
    </row>
    <row r="194" spans="2:7" x14ac:dyDescent="0.25">
      <c r="B194" s="291"/>
      <c r="C194" s="286" t="s">
        <v>14453</v>
      </c>
      <c r="D194" s="286">
        <v>1</v>
      </c>
      <c r="E194" s="444" t="s">
        <v>14649</v>
      </c>
      <c r="F194" s="286"/>
      <c r="G194" s="286"/>
    </row>
    <row r="195" spans="2:7" x14ac:dyDescent="0.25">
      <c r="B195" s="292"/>
      <c r="C195" s="293"/>
      <c r="D195" s="293"/>
      <c r="E195" s="445"/>
      <c r="F195" s="293"/>
      <c r="G195" s="293"/>
    </row>
    <row r="196" spans="2:7" x14ac:dyDescent="0.25">
      <c r="B196" s="373"/>
      <c r="C196" s="373"/>
      <c r="D196" s="373"/>
      <c r="E196" s="373"/>
      <c r="F196" s="373"/>
      <c r="G196" s="373"/>
    </row>
    <row r="197" spans="2:7" x14ac:dyDescent="0.25">
      <c r="B197" s="173">
        <v>7</v>
      </c>
      <c r="C197" s="173"/>
      <c r="D197" s="173"/>
      <c r="E197" s="173" t="s">
        <v>6226</v>
      </c>
      <c r="F197" s="173"/>
      <c r="G197" s="173"/>
    </row>
    <row r="198" spans="2:7" x14ac:dyDescent="0.25">
      <c r="B198" s="174" t="s">
        <v>14487</v>
      </c>
      <c r="C198" s="174" t="s">
        <v>14445</v>
      </c>
      <c r="D198" s="174" t="e">
        <f>VLOOKUP(B198,'QUADRO DE RESUMO'!B:J,3,0)</f>
        <v>#N/A</v>
      </c>
      <c r="E198" s="178" t="e">
        <f>VLOOKUP(B198,'QUADRO DE RESUMO'!B:J,4,0)</f>
        <v>#N/A</v>
      </c>
      <c r="F198" s="180" t="e">
        <f>VLOOKUP(B198,'QUADRO DE RESUMO'!B:J,5,0)</f>
        <v>#N/A</v>
      </c>
      <c r="G198" s="179">
        <f>ROUND(D200,2)</f>
        <v>5.8</v>
      </c>
    </row>
    <row r="199" spans="2:7" x14ac:dyDescent="0.25">
      <c r="B199" s="300" t="s">
        <v>14477</v>
      </c>
      <c r="C199" s="300">
        <v>7</v>
      </c>
      <c r="D199" s="286" t="s">
        <v>14532</v>
      </c>
      <c r="E199" s="444" t="s">
        <v>14617</v>
      </c>
      <c r="F199" s="286"/>
      <c r="G199" s="286"/>
    </row>
    <row r="200" spans="2:7" x14ac:dyDescent="0.25">
      <c r="B200" s="300" t="s">
        <v>14454</v>
      </c>
      <c r="C200" s="300">
        <v>1.2</v>
      </c>
      <c r="D200" s="293">
        <f>C199-C200</f>
        <v>5.8</v>
      </c>
      <c r="E200" s="445"/>
      <c r="F200" s="293"/>
      <c r="G200" s="293"/>
    </row>
    <row r="201" spans="2:7" x14ac:dyDescent="0.25">
      <c r="B201" s="373"/>
      <c r="C201" s="373"/>
      <c r="D201" s="373"/>
      <c r="E201" s="373"/>
      <c r="F201" s="373"/>
      <c r="G201" s="373"/>
    </row>
    <row r="202" spans="2:7" x14ac:dyDescent="0.25">
      <c r="B202" s="173">
        <v>8</v>
      </c>
      <c r="C202" s="173"/>
      <c r="D202" s="173"/>
      <c r="E202" s="173" t="s">
        <v>14447</v>
      </c>
      <c r="F202" s="173"/>
      <c r="G202" s="173"/>
    </row>
    <row r="203" spans="2:7" x14ac:dyDescent="0.25">
      <c r="B203" s="185" t="s">
        <v>14534</v>
      </c>
      <c r="C203" s="185" t="s">
        <v>14445</v>
      </c>
      <c r="D203" s="179" t="e">
        <f>VLOOKUP(B203,'QUADRO DE RESUMO'!B:J,3,0)</f>
        <v>#N/A</v>
      </c>
      <c r="E203" s="185" t="e">
        <f>VLOOKUP(B203,'QUADRO DE RESUMO'!B:J,4,0)</f>
        <v>#N/A</v>
      </c>
      <c r="F203" s="207" t="e">
        <f>VLOOKUP(B203,'QUADRO DE RESUMO'!B:J,5,0)</f>
        <v>#N/A</v>
      </c>
      <c r="G203" s="358">
        <f>ROUND(D204,2)</f>
        <v>147.94999999999999</v>
      </c>
    </row>
    <row r="204" spans="2:7" x14ac:dyDescent="0.25">
      <c r="B204" s="291"/>
      <c r="C204" s="286" t="s">
        <v>14452</v>
      </c>
      <c r="D204" s="286">
        <v>147.94999999999999</v>
      </c>
      <c r="E204" s="446" t="s">
        <v>14650</v>
      </c>
      <c r="F204" s="286"/>
      <c r="G204" s="348"/>
    </row>
    <row r="205" spans="2:7" x14ac:dyDescent="0.25">
      <c r="B205" s="292"/>
      <c r="C205" s="293"/>
      <c r="D205" s="293"/>
      <c r="E205" s="447"/>
      <c r="F205" s="293"/>
      <c r="G205" s="359"/>
    </row>
    <row r="206" spans="2:7" x14ac:dyDescent="0.25">
      <c r="B206" s="178" t="s">
        <v>14535</v>
      </c>
      <c r="C206" s="178" t="s">
        <v>14445</v>
      </c>
      <c r="D206" s="174" t="e">
        <f>VLOOKUP(B206,'QUADRO DE RESUMO'!B:J,3,0)</f>
        <v>#N/A</v>
      </c>
      <c r="E206" s="178" t="e">
        <f>VLOOKUP(B206,'QUADRO DE RESUMO'!B:J,4,0)</f>
        <v>#N/A</v>
      </c>
      <c r="F206" s="180" t="e">
        <f>VLOOKUP(B206,'QUADRO DE RESUMO'!B:J,5,0)</f>
        <v>#N/A</v>
      </c>
      <c r="G206" s="185">
        <f>ROUND(D209,2)</f>
        <v>7.38</v>
      </c>
    </row>
    <row r="207" spans="2:7" x14ac:dyDescent="0.25">
      <c r="B207" s="309"/>
      <c r="C207" s="315" t="s">
        <v>14489</v>
      </c>
      <c r="D207" s="315">
        <v>0.05</v>
      </c>
      <c r="E207" s="450" t="s">
        <v>14651</v>
      </c>
      <c r="F207" s="310"/>
      <c r="G207" s="311"/>
    </row>
    <row r="208" spans="2:7" x14ac:dyDescent="0.25">
      <c r="B208" s="312"/>
      <c r="C208" s="315" t="s">
        <v>14452</v>
      </c>
      <c r="D208" s="315">
        <v>147.58000000000001</v>
      </c>
      <c r="E208" s="451"/>
      <c r="F208" s="313"/>
      <c r="G208" s="314"/>
    </row>
    <row r="209" spans="2:7" x14ac:dyDescent="0.25">
      <c r="B209" s="294"/>
      <c r="C209" s="298" t="s">
        <v>14488</v>
      </c>
      <c r="D209" s="298">
        <f>D208*D207</f>
        <v>7.3790000000000013</v>
      </c>
      <c r="E209" s="452"/>
      <c r="F209" s="246"/>
      <c r="G209" s="247"/>
    </row>
    <row r="210" spans="2:7" s="190" customFormat="1" x14ac:dyDescent="0.25">
      <c r="B210" s="175" t="s">
        <v>14538</v>
      </c>
      <c r="C210" s="178" t="s">
        <v>14445</v>
      </c>
      <c r="D210" s="174" t="str">
        <f>VLOOKUP(B210,'QUADRO DE RESUMO'!B:J,3,0)</f>
        <v>10.02.020</v>
      </c>
      <c r="E210" s="178" t="str">
        <f>VLOOKUP(B210,'QUADRO DE RESUMO'!B:J,4,0)</f>
        <v>Armadura em tela soldada de aço</v>
      </c>
      <c r="F210" s="180" t="str">
        <f>VLOOKUP(B210,'QUADRO DE RESUMO'!B:J,5,0)</f>
        <v>KG</v>
      </c>
      <c r="G210" s="175">
        <f>ROUND(D212,2)</f>
        <v>262.94</v>
      </c>
    </row>
    <row r="211" spans="2:7" s="190" customFormat="1" x14ac:dyDescent="0.25">
      <c r="B211" s="253" t="s">
        <v>14490</v>
      </c>
      <c r="C211" s="253">
        <v>1.48</v>
      </c>
      <c r="D211" s="253" t="s">
        <v>14491</v>
      </c>
      <c r="E211" s="475" t="s">
        <v>14531</v>
      </c>
      <c r="F211" s="297"/>
      <c r="G211" s="297"/>
    </row>
    <row r="212" spans="2:7" x14ac:dyDescent="0.25">
      <c r="B212" s="253" t="s">
        <v>14452</v>
      </c>
      <c r="C212" s="253">
        <v>177.66</v>
      </c>
      <c r="D212" s="316">
        <f>C211*C212</f>
        <v>262.93680000000001</v>
      </c>
      <c r="E212" s="475"/>
      <c r="F212" s="317"/>
      <c r="G212" s="317"/>
    </row>
    <row r="213" spans="2:7" x14ac:dyDescent="0.25">
      <c r="B213" s="174" t="s">
        <v>14570</v>
      </c>
      <c r="C213" s="174" t="s">
        <v>14445</v>
      </c>
      <c r="D213" s="174" t="e">
        <f>VLOOKUP(B213,'QUADRO DE RESUMO'!B:J,3,0)</f>
        <v>#N/A</v>
      </c>
      <c r="E213" s="178" t="e">
        <f>VLOOKUP(B213,'QUADRO DE RESUMO'!B:J,4,0)</f>
        <v>#N/A</v>
      </c>
      <c r="F213" s="180" t="e">
        <f>VLOOKUP(B213,'QUADRO DE RESUMO'!B:J,5,0)</f>
        <v>#N/A</v>
      </c>
      <c r="G213" s="179">
        <f>ROUND(D214,2)</f>
        <v>147.94999999999999</v>
      </c>
    </row>
    <row r="214" spans="2:7" x14ac:dyDescent="0.25">
      <c r="B214" s="291"/>
      <c r="C214" s="286" t="s">
        <v>14452</v>
      </c>
      <c r="D214" s="286">
        <v>147.94999999999999</v>
      </c>
      <c r="E214" s="448" t="s">
        <v>14652</v>
      </c>
      <c r="F214" s="286"/>
      <c r="G214" s="286"/>
    </row>
    <row r="215" spans="2:7" x14ac:dyDescent="0.25">
      <c r="B215" s="292"/>
      <c r="C215" s="293"/>
      <c r="D215" s="293"/>
      <c r="E215" s="449"/>
      <c r="F215" s="293"/>
      <c r="G215" s="293"/>
    </row>
    <row r="216" spans="2:7" x14ac:dyDescent="0.25">
      <c r="B216" s="178" t="s">
        <v>14571</v>
      </c>
      <c r="C216" s="178" t="s">
        <v>14445</v>
      </c>
      <c r="D216" s="174" t="str">
        <f>VLOOKUP(B216,'QUADRO DE RESUMO'!B:J,3,0)</f>
        <v>17.05.100</v>
      </c>
      <c r="E216" s="178" t="str">
        <f>VLOOKUP(B216,'QUADRO DE RESUMO'!B:J,4,0)</f>
        <v>Piso com requadro em concreto simples com controle de fck= 25 MPa</v>
      </c>
      <c r="F216" s="180" t="str">
        <f>VLOOKUP(B216,'QUADRO DE RESUMO'!B:J,5,0)</f>
        <v>M3</v>
      </c>
      <c r="G216" s="185">
        <f>ROUND(D219,2)</f>
        <v>10.33</v>
      </c>
    </row>
    <row r="217" spans="2:7" x14ac:dyDescent="0.25">
      <c r="B217" s="309"/>
      <c r="C217" s="310" t="s">
        <v>14489</v>
      </c>
      <c r="D217" s="310">
        <v>7.0000000000000007E-2</v>
      </c>
      <c r="E217" s="450" t="s">
        <v>14653</v>
      </c>
      <c r="F217" s="310"/>
      <c r="G217" s="311"/>
    </row>
    <row r="218" spans="2:7" x14ac:dyDescent="0.25">
      <c r="B218" s="312"/>
      <c r="C218" s="313" t="s">
        <v>14452</v>
      </c>
      <c r="D218" s="313">
        <v>147.58000000000001</v>
      </c>
      <c r="E218" s="451"/>
      <c r="F218" s="313"/>
      <c r="G218" s="314"/>
    </row>
    <row r="219" spans="2:7" x14ac:dyDescent="0.25">
      <c r="B219" s="294"/>
      <c r="C219" s="246" t="s">
        <v>14488</v>
      </c>
      <c r="D219" s="246">
        <f>D218*D217</f>
        <v>10.330600000000002</v>
      </c>
      <c r="E219" s="452"/>
      <c r="F219" s="246"/>
      <c r="G219" s="247"/>
    </row>
    <row r="220" spans="2:7" x14ac:dyDescent="0.25">
      <c r="B220" s="373"/>
      <c r="C220" s="373"/>
      <c r="D220" s="373"/>
      <c r="E220" s="373"/>
      <c r="F220" s="373"/>
      <c r="G220" s="373"/>
    </row>
    <row r="221" spans="2:7" x14ac:dyDescent="0.25">
      <c r="B221" s="173">
        <v>9</v>
      </c>
      <c r="C221" s="173"/>
      <c r="D221" s="173"/>
      <c r="E221" s="173" t="s">
        <v>6227</v>
      </c>
      <c r="F221" s="173"/>
      <c r="G221" s="173"/>
    </row>
    <row r="222" spans="2:7" x14ac:dyDescent="0.25">
      <c r="B222" s="174" t="s">
        <v>14572</v>
      </c>
      <c r="C222" s="174" t="s">
        <v>14583</v>
      </c>
      <c r="D222" s="174" t="e">
        <f>VLOOKUP(B222,'QUADRO DE RESUMO'!B:J,3,0)</f>
        <v>#N/A</v>
      </c>
      <c r="E222" s="178" t="e">
        <f>VLOOKUP(B222,'QUADRO DE RESUMO'!B:J,4,0)</f>
        <v>#N/A</v>
      </c>
      <c r="F222" s="180" t="e">
        <f>VLOOKUP(B222,'QUADRO DE RESUMO'!B:J,5,0)</f>
        <v>#N/A</v>
      </c>
      <c r="G222" s="179">
        <f>ROUND(D224,2)</f>
        <v>0.96</v>
      </c>
    </row>
    <row r="223" spans="2:7" x14ac:dyDescent="0.25">
      <c r="B223" s="291" t="s">
        <v>14536</v>
      </c>
      <c r="C223" s="286">
        <v>1.2</v>
      </c>
      <c r="D223" s="377" t="s">
        <v>14452</v>
      </c>
      <c r="E223" s="440" t="s">
        <v>14672</v>
      </c>
      <c r="F223" s="286"/>
      <c r="G223" s="286"/>
    </row>
    <row r="224" spans="2:7" x14ac:dyDescent="0.25">
      <c r="B224" s="292" t="s">
        <v>14537</v>
      </c>
      <c r="C224" s="293">
        <v>0.8</v>
      </c>
      <c r="D224" s="293">
        <f>C223*C224</f>
        <v>0.96</v>
      </c>
      <c r="E224" s="441"/>
      <c r="F224" s="293"/>
      <c r="G224" s="293"/>
    </row>
    <row r="225" spans="2:7" x14ac:dyDescent="0.25">
      <c r="B225" s="174" t="s">
        <v>14573</v>
      </c>
      <c r="C225" s="442" t="s">
        <v>14660</v>
      </c>
      <c r="D225" s="443"/>
      <c r="E225" s="178" t="e">
        <f>VLOOKUP(B225,'QUADRO DE RESUMO'!B:J,4,0)</f>
        <v>#N/A</v>
      </c>
      <c r="F225" s="180" t="e">
        <f>VLOOKUP(B225,'QUADRO DE RESUMO'!B:J,5,0)</f>
        <v>#N/A</v>
      </c>
      <c r="G225" s="179">
        <f>D226</f>
        <v>1</v>
      </c>
    </row>
    <row r="226" spans="2:7" x14ac:dyDescent="0.25">
      <c r="B226" s="291"/>
      <c r="C226" s="300" t="s">
        <v>14674</v>
      </c>
      <c r="D226" s="306">
        <v>1</v>
      </c>
      <c r="E226" s="440" t="s">
        <v>14673</v>
      </c>
      <c r="F226" s="286"/>
      <c r="G226" s="286"/>
    </row>
    <row r="227" spans="2:7" x14ac:dyDescent="0.25">
      <c r="B227" s="292"/>
      <c r="C227" s="293"/>
      <c r="D227" s="293"/>
      <c r="E227" s="441"/>
      <c r="F227" s="293"/>
      <c r="G227" s="293"/>
    </row>
    <row r="228" spans="2:7" x14ac:dyDescent="0.25">
      <c r="B228" s="174" t="s">
        <v>14574</v>
      </c>
      <c r="C228" s="174" t="s">
        <v>14445</v>
      </c>
      <c r="D228" s="174" t="e">
        <f>VLOOKUP(B228,'QUADRO DE RESUMO'!B:J,3,0)</f>
        <v>#N/A</v>
      </c>
      <c r="E228" s="178" t="e">
        <f>VLOOKUP(B228,'QUADRO DE RESUMO'!B:J,4,0)</f>
        <v>#N/A</v>
      </c>
      <c r="F228" s="180" t="e">
        <f>VLOOKUP(B228,'QUADRO DE RESUMO'!B:J,5,0)</f>
        <v>#N/A</v>
      </c>
      <c r="G228" s="179">
        <f>ROUND(D230,2)</f>
        <v>5.85</v>
      </c>
    </row>
    <row r="229" spans="2:7" x14ac:dyDescent="0.25">
      <c r="B229" s="291" t="s">
        <v>14536</v>
      </c>
      <c r="C229" s="286">
        <f>1.25+2</f>
        <v>3.25</v>
      </c>
      <c r="D229" s="287" t="s">
        <v>14452</v>
      </c>
      <c r="E229" s="448" t="s">
        <v>14604</v>
      </c>
      <c r="F229" s="286"/>
      <c r="G229" s="286"/>
    </row>
    <row r="230" spans="2:7" x14ac:dyDescent="0.25">
      <c r="B230" s="292" t="s">
        <v>14537</v>
      </c>
      <c r="C230" s="293">
        <v>1.8</v>
      </c>
      <c r="D230" s="293">
        <f>C229*C230</f>
        <v>5.8500000000000005</v>
      </c>
      <c r="E230" s="449"/>
      <c r="F230" s="293"/>
      <c r="G230" s="293"/>
    </row>
    <row r="231" spans="2:7" x14ac:dyDescent="0.25">
      <c r="B231" s="174" t="s">
        <v>14658</v>
      </c>
      <c r="C231" s="174" t="s">
        <v>14445</v>
      </c>
      <c r="D231" s="174" t="e">
        <f>VLOOKUP(B231,'QUADRO DE RESUMO'!B:J,3,0)</f>
        <v>#N/A</v>
      </c>
      <c r="E231" s="178" t="e">
        <f>VLOOKUP(B231,'QUADRO DE RESUMO'!B:J,4,0)</f>
        <v>#N/A</v>
      </c>
      <c r="F231" s="180" t="e">
        <f>VLOOKUP(B231,'QUADRO DE RESUMO'!B:J,5,0)</f>
        <v>#N/A</v>
      </c>
      <c r="G231" s="179">
        <f>D233</f>
        <v>5.8500000000000005</v>
      </c>
    </row>
    <row r="232" spans="2:7" x14ac:dyDescent="0.25">
      <c r="B232" s="291" t="s">
        <v>14536</v>
      </c>
      <c r="C232" s="286">
        <f>1.25+2</f>
        <v>3.25</v>
      </c>
      <c r="D232" s="287" t="s">
        <v>14452</v>
      </c>
      <c r="E232" s="448" t="s">
        <v>14605</v>
      </c>
      <c r="F232" s="286"/>
      <c r="G232" s="286"/>
    </row>
    <row r="233" spans="2:7" x14ac:dyDescent="0.25">
      <c r="B233" s="292" t="s">
        <v>14537</v>
      </c>
      <c r="C233" s="293">
        <v>1.8</v>
      </c>
      <c r="D233" s="293">
        <f>C232*C233</f>
        <v>5.8500000000000005</v>
      </c>
      <c r="E233" s="449"/>
      <c r="F233" s="293"/>
      <c r="G233" s="293"/>
    </row>
    <row r="234" spans="2:7" x14ac:dyDescent="0.25">
      <c r="B234" s="174" t="s">
        <v>14659</v>
      </c>
      <c r="C234" s="174" t="s">
        <v>14445</v>
      </c>
      <c r="D234" s="174" t="e">
        <f>VLOOKUP(B234,'QUADRO DE RESUMO'!B:J,3,0)</f>
        <v>#N/A</v>
      </c>
      <c r="E234" s="178" t="e">
        <f>VLOOKUP(B234,'QUADRO DE RESUMO'!B:J,4,0)</f>
        <v>#N/A</v>
      </c>
      <c r="F234" s="180" t="e">
        <f>VLOOKUP(B234,'QUADRO DE RESUMO'!B:J,5,0)</f>
        <v>#N/A</v>
      </c>
      <c r="G234" s="179">
        <f>ROUND(D235,2)</f>
        <v>147.94999999999999</v>
      </c>
    </row>
    <row r="235" spans="2:7" x14ac:dyDescent="0.25">
      <c r="B235" s="291"/>
      <c r="C235" s="298" t="s">
        <v>14452</v>
      </c>
      <c r="D235" s="298">
        <v>147.94999999999999</v>
      </c>
      <c r="E235" s="448" t="s">
        <v>14606</v>
      </c>
      <c r="F235" s="286"/>
      <c r="G235" s="286"/>
    </row>
    <row r="236" spans="2:7" x14ac:dyDescent="0.25">
      <c r="B236" s="292"/>
      <c r="C236" s="293"/>
      <c r="D236" s="293"/>
      <c r="E236" s="449"/>
      <c r="F236" s="293"/>
      <c r="G236" s="293"/>
    </row>
  </sheetData>
  <mergeCells count="71">
    <mergeCell ref="E232:E233"/>
    <mergeCell ref="E229:E230"/>
    <mergeCell ref="E235:E236"/>
    <mergeCell ref="E10:E11"/>
    <mergeCell ref="E69:E70"/>
    <mergeCell ref="E199:E200"/>
    <mergeCell ref="E207:E209"/>
    <mergeCell ref="E188:E189"/>
    <mergeCell ref="E83:E85"/>
    <mergeCell ref="E211:E212"/>
    <mergeCell ref="E137:E138"/>
    <mergeCell ref="E140:E141"/>
    <mergeCell ref="E143:E144"/>
    <mergeCell ref="E18:E20"/>
    <mergeCell ref="E22:E23"/>
    <mergeCell ref="E54:E55"/>
    <mergeCell ref="E38:E39"/>
    <mergeCell ref="E44:E45"/>
    <mergeCell ref="E41:E42"/>
    <mergeCell ref="E32:E33"/>
    <mergeCell ref="E25:E26"/>
    <mergeCell ref="E35:E36"/>
    <mergeCell ref="E28:E30"/>
    <mergeCell ref="B1:G1"/>
    <mergeCell ref="B2:G2"/>
    <mergeCell ref="B3:G3"/>
    <mergeCell ref="B4:G4"/>
    <mergeCell ref="C5:F5"/>
    <mergeCell ref="E191:E192"/>
    <mergeCell ref="E194:E195"/>
    <mergeCell ref="E60:E61"/>
    <mergeCell ref="E77:E78"/>
    <mergeCell ref="E168:E169"/>
    <mergeCell ref="E87:E88"/>
    <mergeCell ref="E146:E147"/>
    <mergeCell ref="E153:E154"/>
    <mergeCell ref="E115:E117"/>
    <mergeCell ref="E119:E120"/>
    <mergeCell ref="E125:E126"/>
    <mergeCell ref="E128:E129"/>
    <mergeCell ref="E131:E132"/>
    <mergeCell ref="E134:E135"/>
    <mergeCell ref="B87:B88"/>
    <mergeCell ref="E112:E113"/>
    <mergeCell ref="E107:E108"/>
    <mergeCell ref="E47:E48"/>
    <mergeCell ref="E50:E51"/>
    <mergeCell ref="E57:E58"/>
    <mergeCell ref="E63:E64"/>
    <mergeCell ref="E66:E67"/>
    <mergeCell ref="E90:E91"/>
    <mergeCell ref="E94:E96"/>
    <mergeCell ref="E98:E99"/>
    <mergeCell ref="E101:E102"/>
    <mergeCell ref="E104:E105"/>
    <mergeCell ref="E223:E224"/>
    <mergeCell ref="E226:E227"/>
    <mergeCell ref="C100:D100"/>
    <mergeCell ref="C225:D225"/>
    <mergeCell ref="E150:E151"/>
    <mergeCell ref="E204:E205"/>
    <mergeCell ref="E214:E215"/>
    <mergeCell ref="E217:E219"/>
    <mergeCell ref="E177:E178"/>
    <mergeCell ref="E180:E181"/>
    <mergeCell ref="E185:E186"/>
    <mergeCell ref="E174:E175"/>
    <mergeCell ref="E159:E160"/>
    <mergeCell ref="E162:E163"/>
    <mergeCell ref="E165:E166"/>
    <mergeCell ref="E171:E172"/>
  </mergeCells>
  <phoneticPr fontId="3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6"/>
  <sheetViews>
    <sheetView view="pageBreakPreview" topLeftCell="F85" zoomScaleNormal="100" zoomScaleSheetLayoutView="100" workbookViewId="0">
      <selection activeCell="J93" sqref="J93"/>
    </sheetView>
  </sheetViews>
  <sheetFormatPr defaultColWidth="9.109375" defaultRowHeight="14.4" x14ac:dyDescent="0.3"/>
  <cols>
    <col min="1" max="1" width="9.109375" style="212" hidden="1" customWidth="1"/>
    <col min="2" max="2" width="8.5546875" style="212" bestFit="1" customWidth="1"/>
    <col min="3" max="3" width="16.44140625" style="212" customWidth="1"/>
    <col min="4" max="4" width="15.109375" style="212" customWidth="1"/>
    <col min="5" max="5" width="65.6640625" style="212" customWidth="1"/>
    <col min="6" max="6" width="6" style="212" bestFit="1" customWidth="1"/>
    <col min="7" max="7" width="9.88671875" style="212" bestFit="1" customWidth="1"/>
    <col min="8" max="8" width="16.109375" style="273" customWidth="1"/>
    <col min="9" max="9" width="16.44140625" style="273" customWidth="1"/>
    <col min="10" max="10" width="24.88671875" style="273" customWidth="1"/>
    <col min="11" max="11" width="9.109375" style="212"/>
    <col min="12" max="12" width="10.88671875" style="212" bestFit="1" customWidth="1"/>
    <col min="13" max="16384" width="9.109375" style="212"/>
  </cols>
  <sheetData>
    <row r="1" spans="2:12" ht="24.6" x14ac:dyDescent="0.3">
      <c r="B1" s="487" t="s">
        <v>6210</v>
      </c>
      <c r="C1" s="488"/>
      <c r="D1" s="488"/>
      <c r="E1" s="488"/>
      <c r="F1" s="488"/>
      <c r="G1" s="488"/>
      <c r="H1" s="488"/>
      <c r="I1" s="488"/>
      <c r="J1" s="489"/>
    </row>
    <row r="2" spans="2:12" x14ac:dyDescent="0.3">
      <c r="B2" s="490" t="s">
        <v>14549</v>
      </c>
      <c r="C2" s="491"/>
      <c r="D2" s="491"/>
      <c r="E2" s="491"/>
      <c r="F2" s="491"/>
      <c r="G2" s="491"/>
      <c r="H2" s="491"/>
      <c r="I2" s="491"/>
      <c r="J2" s="492"/>
    </row>
    <row r="3" spans="2:12" x14ac:dyDescent="0.3">
      <c r="B3" s="493" t="s">
        <v>14482</v>
      </c>
      <c r="C3" s="494"/>
      <c r="D3" s="494"/>
      <c r="E3" s="494"/>
      <c r="F3" s="494"/>
      <c r="G3" s="494"/>
      <c r="H3" s="494"/>
      <c r="I3" s="494"/>
      <c r="J3" s="495"/>
    </row>
    <row r="4" spans="2:12" x14ac:dyDescent="0.3">
      <c r="B4" s="421"/>
      <c r="C4" s="422"/>
      <c r="D4" s="422"/>
      <c r="E4" s="422"/>
      <c r="F4" s="422"/>
      <c r="G4" s="422"/>
      <c r="H4" s="422"/>
      <c r="I4" s="422" t="s">
        <v>14655</v>
      </c>
      <c r="J4" s="423" t="s">
        <v>14656</v>
      </c>
    </row>
    <row r="5" spans="2:12" x14ac:dyDescent="0.3">
      <c r="B5" s="421"/>
      <c r="C5" s="422"/>
      <c r="D5" s="422"/>
      <c r="E5" s="422"/>
      <c r="F5" s="422"/>
      <c r="G5" s="422"/>
      <c r="H5" s="422"/>
      <c r="I5" s="422" t="s">
        <v>14654</v>
      </c>
      <c r="J5" s="395">
        <v>44409</v>
      </c>
    </row>
    <row r="6" spans="2:12" ht="15" thickBot="1" x14ac:dyDescent="0.35">
      <c r="B6" s="218"/>
      <c r="C6" s="51"/>
      <c r="D6" s="52"/>
      <c r="E6" s="57" t="s">
        <v>6211</v>
      </c>
      <c r="F6" s="51"/>
      <c r="G6" s="51"/>
      <c r="H6" s="263"/>
      <c r="I6" s="396" t="s">
        <v>14483</v>
      </c>
      <c r="J6" s="397">
        <f>BDI!D17</f>
        <v>0.26850000000000002</v>
      </c>
    </row>
    <row r="7" spans="2:12" ht="26.4" x14ac:dyDescent="0.3">
      <c r="B7" s="53" t="s">
        <v>6212</v>
      </c>
      <c r="C7" s="54" t="s">
        <v>6213</v>
      </c>
      <c r="D7" s="54" t="s">
        <v>6214</v>
      </c>
      <c r="E7" s="58" t="s">
        <v>6215</v>
      </c>
      <c r="F7" s="54" t="s">
        <v>6216</v>
      </c>
      <c r="G7" s="55" t="s">
        <v>6217</v>
      </c>
      <c r="H7" s="264" t="s">
        <v>6218</v>
      </c>
      <c r="I7" s="274" t="s">
        <v>6219</v>
      </c>
      <c r="J7" s="278" t="s">
        <v>6220</v>
      </c>
    </row>
    <row r="8" spans="2:12" s="425" customFormat="1" x14ac:dyDescent="0.3">
      <c r="B8" s="59">
        <v>1</v>
      </c>
      <c r="C8" s="60"/>
      <c r="D8" s="60"/>
      <c r="E8" s="61" t="s">
        <v>6221</v>
      </c>
      <c r="F8" s="60"/>
      <c r="G8" s="60"/>
      <c r="H8" s="265"/>
      <c r="I8" s="275"/>
      <c r="J8" s="353"/>
    </row>
    <row r="9" spans="2:12" s="425" customFormat="1" x14ac:dyDescent="0.3">
      <c r="B9" s="62" t="s">
        <v>6223</v>
      </c>
      <c r="C9" s="161" t="s">
        <v>14445</v>
      </c>
      <c r="D9" s="64" t="s">
        <v>6650</v>
      </c>
      <c r="E9" s="65" t="str">
        <f>VLOOKUP(D9,CDHU_183!B:G,2,0)</f>
        <v>Placa de identificação para obra</v>
      </c>
      <c r="F9" s="63" t="str">
        <f>VLOOKUP(D9,CDHU_183!B:G,3,0)</f>
        <v>M2</v>
      </c>
      <c r="G9" s="63">
        <f>MEMO_MARIQ!G9</f>
        <v>3.75</v>
      </c>
      <c r="H9" s="266">
        <f>VLOOKUP(D9,CDHU_183!B:G,6,0)</f>
        <v>621.08000000000004</v>
      </c>
      <c r="I9" s="266">
        <f>H9*(1+$J$6)</f>
        <v>787.83998000000008</v>
      </c>
      <c r="J9" s="279">
        <f>ROUND(G9*I9,2)</f>
        <v>2954.4</v>
      </c>
    </row>
    <row r="10" spans="2:12" s="425" customFormat="1" x14ac:dyDescent="0.3">
      <c r="B10" s="62" t="s">
        <v>14460</v>
      </c>
      <c r="C10" s="161" t="s">
        <v>14445</v>
      </c>
      <c r="D10" s="64" t="s">
        <v>7091</v>
      </c>
      <c r="E10" s="65" t="str">
        <f>VLOOKUP(D10,CDHU_183!B:G,2,0)</f>
        <v>Remoção de poste de madeira</v>
      </c>
      <c r="F10" s="63" t="str">
        <f>VLOOKUP(D10,CDHU_183!B:G,3,0)</f>
        <v>UN</v>
      </c>
      <c r="G10" s="63">
        <f>MEMO_MARIQ!G12</f>
        <v>1</v>
      </c>
      <c r="H10" s="266">
        <f>VLOOKUP(D10,CDHU_183!B:G,6,0)</f>
        <v>114.21</v>
      </c>
      <c r="I10" s="266">
        <f>H10*(1+$J$6)</f>
        <v>144.87538499999999</v>
      </c>
      <c r="J10" s="279">
        <f>ROUND(G10*I10,2)</f>
        <v>144.88</v>
      </c>
    </row>
    <row r="11" spans="2:12" s="425" customFormat="1" x14ac:dyDescent="0.3">
      <c r="B11" s="349"/>
      <c r="C11" s="183"/>
      <c r="D11" s="222"/>
      <c r="E11" s="184"/>
      <c r="F11" s="222"/>
      <c r="G11" s="222"/>
      <c r="H11" s="351" t="s">
        <v>14602</v>
      </c>
      <c r="I11" s="351"/>
      <c r="J11" s="352">
        <f>SUM(J9:J10)</f>
        <v>3099.28</v>
      </c>
    </row>
    <row r="12" spans="2:12" s="425" customFormat="1" x14ac:dyDescent="0.3">
      <c r="B12" s="59">
        <v>2</v>
      </c>
      <c r="C12" s="60"/>
      <c r="D12" s="60"/>
      <c r="E12" s="61" t="s">
        <v>6225</v>
      </c>
      <c r="F12" s="60"/>
      <c r="G12" s="60"/>
      <c r="H12" s="265"/>
      <c r="I12" s="275"/>
      <c r="J12" s="353"/>
    </row>
    <row r="13" spans="2:12" s="425" customFormat="1" x14ac:dyDescent="0.3">
      <c r="B13" s="59"/>
      <c r="C13" s="60"/>
      <c r="D13" s="60"/>
      <c r="E13" s="61" t="s">
        <v>14495</v>
      </c>
      <c r="F13" s="60"/>
      <c r="G13" s="60"/>
      <c r="H13" s="265"/>
      <c r="I13" s="275"/>
      <c r="J13" s="353"/>
    </row>
    <row r="14" spans="2:12" s="425" customFormat="1" x14ac:dyDescent="0.3">
      <c r="B14" s="192" t="s">
        <v>14461</v>
      </c>
      <c r="C14" s="193" t="s">
        <v>14445</v>
      </c>
      <c r="D14" s="194" t="s">
        <v>6902</v>
      </c>
      <c r="E14" s="165" t="str">
        <f>VLOOKUP(D14,CDHU_183!B:G,2,0)</f>
        <v>Retirada de fechadura ou fecho de embutir</v>
      </c>
      <c r="F14" s="194" t="str">
        <f>VLOOKUP(D14,CDHU_183!B:G,3,0)</f>
        <v>UN</v>
      </c>
      <c r="G14" s="195">
        <f>MEMO_MARIQ!G17</f>
        <v>3</v>
      </c>
      <c r="H14" s="268">
        <f>VLOOKUP(D14,CDHU_183!B:G,6,0)</f>
        <v>8.82</v>
      </c>
      <c r="I14" s="268">
        <f t="shared" ref="I14:I20" si="0">H14*(1+$J$6)</f>
        <v>11.18817</v>
      </c>
      <c r="J14" s="280">
        <f t="shared" ref="J14:J19" si="1">ROUND(G14*I14,2)</f>
        <v>33.56</v>
      </c>
    </row>
    <row r="15" spans="2:12" s="425" customFormat="1" x14ac:dyDescent="0.3">
      <c r="B15" s="192" t="s">
        <v>14462</v>
      </c>
      <c r="C15" s="193" t="s">
        <v>6224</v>
      </c>
      <c r="D15" s="196" t="s">
        <v>909</v>
      </c>
      <c r="E15" s="197" t="s">
        <v>910</v>
      </c>
      <c r="F15" s="196" t="s">
        <v>908</v>
      </c>
      <c r="G15" s="198">
        <f>MEMO_MARIQ!D22</f>
        <v>4</v>
      </c>
      <c r="H15" s="269">
        <f>ROUND(173.82-(173.82*0.23),2)</f>
        <v>133.84</v>
      </c>
      <c r="I15" s="269">
        <f t="shared" si="0"/>
        <v>169.77603999999999</v>
      </c>
      <c r="J15" s="386">
        <f t="shared" si="1"/>
        <v>679.1</v>
      </c>
      <c r="K15" s="272"/>
      <c r="L15" s="350"/>
    </row>
    <row r="16" spans="2:12" s="355" customFormat="1" x14ac:dyDescent="0.3">
      <c r="B16" s="192" t="s">
        <v>14463</v>
      </c>
      <c r="C16" s="193" t="s">
        <v>6224</v>
      </c>
      <c r="D16" s="196" t="s">
        <v>913</v>
      </c>
      <c r="E16" s="197" t="s">
        <v>914</v>
      </c>
      <c r="F16" s="196" t="s">
        <v>6249</v>
      </c>
      <c r="G16" s="198">
        <f>MEMO_MARIQ!G24</f>
        <v>1</v>
      </c>
      <c r="H16" s="269">
        <f>ROUND(150.68-(150.68*0.23),2)</f>
        <v>116.02</v>
      </c>
      <c r="I16" s="269">
        <f t="shared" si="0"/>
        <v>147.17137</v>
      </c>
      <c r="J16" s="281">
        <f t="shared" si="1"/>
        <v>147.16999999999999</v>
      </c>
    </row>
    <row r="17" spans="2:10" s="355" customFormat="1" x14ac:dyDescent="0.3">
      <c r="B17" s="192" t="s">
        <v>14464</v>
      </c>
      <c r="C17" s="193" t="s">
        <v>14445</v>
      </c>
      <c r="D17" s="194" t="s">
        <v>6872</v>
      </c>
      <c r="E17" s="165" t="str">
        <f>VLOOKUP(D17,CDHU_183!B:G,2,0)</f>
        <v>Retirada de folha de esquadria em madeira</v>
      </c>
      <c r="F17" s="194" t="str">
        <f>VLOOKUP(D17,CDHU_183!B:G,3,0)</f>
        <v>UN</v>
      </c>
      <c r="G17" s="194">
        <f>MEMO_MARIQ!G27</f>
        <v>3</v>
      </c>
      <c r="H17" s="268">
        <f>VLOOKUP(D17,CDHU_183!B:G,6,0)</f>
        <v>16.079999999999998</v>
      </c>
      <c r="I17" s="268">
        <f t="shared" si="0"/>
        <v>20.397479999999998</v>
      </c>
      <c r="J17" s="280">
        <f t="shared" si="1"/>
        <v>61.19</v>
      </c>
    </row>
    <row r="18" spans="2:10" s="355" customFormat="1" x14ac:dyDescent="0.3">
      <c r="B18" s="192" t="s">
        <v>14465</v>
      </c>
      <c r="C18" s="193" t="s">
        <v>14445</v>
      </c>
      <c r="D18" s="194" t="s">
        <v>8771</v>
      </c>
      <c r="E18" s="165" t="str">
        <f>VLOOKUP(D18,CDHU_183!B:G,2,0)</f>
        <v>Folha de porta em madeira para receber vidro, sob medida</v>
      </c>
      <c r="F18" s="194" t="str">
        <f>VLOOKUP(D18,CDHU_183!B:G,3,0)</f>
        <v>M2</v>
      </c>
      <c r="G18" s="194">
        <f>MEMO_MARIQ!G31</f>
        <v>3.36</v>
      </c>
      <c r="H18" s="268">
        <f>VLOOKUP(D18,CDHU_183!B:G,6,0)</f>
        <v>442.69</v>
      </c>
      <c r="I18" s="268">
        <f t="shared" si="0"/>
        <v>561.55226500000003</v>
      </c>
      <c r="J18" s="280">
        <f t="shared" si="1"/>
        <v>1886.82</v>
      </c>
    </row>
    <row r="19" spans="2:10" s="355" customFormat="1" x14ac:dyDescent="0.3">
      <c r="B19" s="192" t="s">
        <v>14466</v>
      </c>
      <c r="C19" s="193" t="s">
        <v>14445</v>
      </c>
      <c r="D19" s="194" t="s">
        <v>9101</v>
      </c>
      <c r="E19" s="165" t="str">
        <f>VLOOKUP(D19,CDHU_183!B:G,2,0)</f>
        <v>Vidro liso transparente de 3 mm</v>
      </c>
      <c r="F19" s="194" t="str">
        <f>VLOOKUP(D19,CDHU_183!B:G,3,0)</f>
        <v>M2</v>
      </c>
      <c r="G19" s="194">
        <f>MEMO_MARIQ!G34</f>
        <v>0.6</v>
      </c>
      <c r="H19" s="268">
        <f>VLOOKUP(D19,CDHU_183!B:G,6,0)</f>
        <v>105.13</v>
      </c>
      <c r="I19" s="268">
        <f t="shared" si="0"/>
        <v>133.357405</v>
      </c>
      <c r="J19" s="280">
        <f t="shared" si="1"/>
        <v>80.010000000000005</v>
      </c>
    </row>
    <row r="20" spans="2:10" s="425" customFormat="1" ht="27.6" x14ac:dyDescent="0.3">
      <c r="B20" s="192" t="s">
        <v>14467</v>
      </c>
      <c r="C20" s="193" t="s">
        <v>14445</v>
      </c>
      <c r="D20" s="194" t="s">
        <v>8837</v>
      </c>
      <c r="E20" s="165" t="str">
        <f>VLOOKUP(D20,CDHU_183!B:G,2,0)</f>
        <v>Portão tubular em tela de aço galvanizado até 2,50 m de altura, completo</v>
      </c>
      <c r="F20" s="194" t="str">
        <f>VLOOKUP(D20,CDHU_183!B:G,3,0)</f>
        <v>M2</v>
      </c>
      <c r="G20" s="194">
        <f>MEMO_MARIQ!G37</f>
        <v>2</v>
      </c>
      <c r="H20" s="268">
        <f>VLOOKUP(D20,CDHU_183!B:G,6,0)</f>
        <v>653.45000000000005</v>
      </c>
      <c r="I20" s="268">
        <f t="shared" si="0"/>
        <v>828.90132500000004</v>
      </c>
      <c r="J20" s="280">
        <f>ROUND(G20*I20,2)</f>
        <v>1657.8</v>
      </c>
    </row>
    <row r="21" spans="2:10" s="425" customFormat="1" x14ac:dyDescent="0.3">
      <c r="B21" s="321" t="s">
        <v>14468</v>
      </c>
      <c r="C21" s="322" t="s">
        <v>14445</v>
      </c>
      <c r="D21" s="323" t="s">
        <v>6898</v>
      </c>
      <c r="E21" s="324" t="str">
        <f>VLOOKUP(D21,CDHU_183!B:G,2,0)</f>
        <v>Retirada de entelamento metálico em geral</v>
      </c>
      <c r="F21" s="323" t="str">
        <f>VLOOKUP(D21,CDHU_183!B:G,3,0)</f>
        <v>M2</v>
      </c>
      <c r="G21" s="323">
        <f>MEMO_MARIQ!G40</f>
        <v>5.67</v>
      </c>
      <c r="H21" s="325">
        <f>VLOOKUP(D21,CDHU_183!B:G,6,0)</f>
        <v>3.06</v>
      </c>
      <c r="I21" s="325">
        <f>H21*(1+$J$6)</f>
        <v>3.8816099999999998</v>
      </c>
      <c r="J21" s="326">
        <f>ROUND(G21*I21,2)</f>
        <v>22.01</v>
      </c>
    </row>
    <row r="22" spans="2:10" s="355" customFormat="1" ht="27.6" x14ac:dyDescent="0.3">
      <c r="B22" s="321" t="s">
        <v>14497</v>
      </c>
      <c r="C22" s="322" t="s">
        <v>14445</v>
      </c>
      <c r="D22" s="322" t="s">
        <v>6771</v>
      </c>
      <c r="E22" s="324" t="str">
        <f>VLOOKUP(D22,CDHU_183!B:G,2,0)</f>
        <v>Remoção de pintura em superfícies de madeira e/ou metálicas com lixamento</v>
      </c>
      <c r="F22" s="322" t="str">
        <f>VLOOKUP(D22,CDHU_183!B:G,3,0)</f>
        <v>M2</v>
      </c>
      <c r="G22" s="322">
        <f>MEMO_MARIQ!G43</f>
        <v>1.06</v>
      </c>
      <c r="H22" s="327">
        <f>VLOOKUP(D22,CDHU_183!B:G,6,0)</f>
        <v>6.71</v>
      </c>
      <c r="I22" s="327">
        <f>H22*(1+$J$6)</f>
        <v>8.5116350000000001</v>
      </c>
      <c r="J22" s="328">
        <f>ROUND(G22*I22,2)</f>
        <v>9.02</v>
      </c>
    </row>
    <row r="23" spans="2:10" s="425" customFormat="1" x14ac:dyDescent="0.3">
      <c r="B23" s="321" t="s">
        <v>14498</v>
      </c>
      <c r="C23" s="322" t="s">
        <v>14445</v>
      </c>
      <c r="D23" s="323" t="s">
        <v>9730</v>
      </c>
      <c r="E23" s="324" t="str">
        <f>VLOOKUP(D23,CDHU_183!B:G,2,0)</f>
        <v>Esmalte à base água em superfície metálica, inclusive preparo</v>
      </c>
      <c r="F23" s="323" t="str">
        <f>VLOOKUP(D23,CDHU_183!B:G,3,0)</f>
        <v>M2</v>
      </c>
      <c r="G23" s="323">
        <f>MEMO_MARIQ!G46</f>
        <v>1.06</v>
      </c>
      <c r="H23" s="325">
        <f>VLOOKUP(D23,CDHU_183!B:G,6,0)</f>
        <v>34.799999999999997</v>
      </c>
      <c r="I23" s="325">
        <f>H23*(1+$J$6)</f>
        <v>44.143799999999992</v>
      </c>
      <c r="J23" s="326">
        <f>ROUND(G23*I23,2)</f>
        <v>46.79</v>
      </c>
    </row>
    <row r="24" spans="2:10" s="425" customFormat="1" x14ac:dyDescent="0.3">
      <c r="B24" s="321" t="s">
        <v>14499</v>
      </c>
      <c r="C24" s="322" t="s">
        <v>14445</v>
      </c>
      <c r="D24" s="323" t="s">
        <v>9850</v>
      </c>
      <c r="E24" s="324" t="str">
        <f>VLOOKUP(D24,CDHU_183!B:G,2,0)</f>
        <v>Recolocação de alambrado, com altura até 4,50 m</v>
      </c>
      <c r="F24" s="323" t="str">
        <f>VLOOKUP(D24,CDHU_183!B:G,3,0)</f>
        <v>M2</v>
      </c>
      <c r="G24" s="323">
        <f>MEMO_MARIQ!G49</f>
        <v>5.67</v>
      </c>
      <c r="H24" s="325">
        <f>VLOOKUP(D24,CDHU_183!B:G,6,0)</f>
        <v>14.24</v>
      </c>
      <c r="I24" s="325">
        <f>H24*(1+$J$6)</f>
        <v>18.06344</v>
      </c>
      <c r="J24" s="326">
        <f>ROUND(G24*I24,2)</f>
        <v>102.42</v>
      </c>
    </row>
    <row r="25" spans="2:10" s="355" customFormat="1" x14ac:dyDescent="0.3">
      <c r="B25" s="59"/>
      <c r="C25" s="60"/>
      <c r="D25" s="60"/>
      <c r="E25" s="61" t="s">
        <v>14496</v>
      </c>
      <c r="F25" s="60"/>
      <c r="G25" s="60"/>
      <c r="H25" s="265"/>
      <c r="I25" s="275"/>
      <c r="J25" s="353"/>
    </row>
    <row r="26" spans="2:10" s="425" customFormat="1" ht="27.6" x14ac:dyDescent="0.3">
      <c r="B26" s="192" t="s">
        <v>14504</v>
      </c>
      <c r="C26" s="193" t="s">
        <v>14445</v>
      </c>
      <c r="D26" s="193" t="s">
        <v>6876</v>
      </c>
      <c r="E26" s="165" t="str">
        <f>VLOOKUP(D26,CDHU_183!B:G,2,0)</f>
        <v>Retirada de batente com guarnição e peças lineares em madeira, chumbados</v>
      </c>
      <c r="F26" s="193" t="str">
        <f>VLOOKUP(D26,CDHU_183!B:G,3,0)</f>
        <v>M</v>
      </c>
      <c r="G26" s="193">
        <f>MEMO_MARIQ!G53</f>
        <v>6.4</v>
      </c>
      <c r="H26" s="269">
        <f>VLOOKUP(D26,CDHU_183!B:G,6,0)</f>
        <v>9.65</v>
      </c>
      <c r="I26" s="269">
        <f t="shared" ref="I26:I32" si="2">H26*(1+$J$6)</f>
        <v>12.241025</v>
      </c>
      <c r="J26" s="281">
        <f t="shared" ref="J26:J32" si="3">ROUND(G26*I26,2)</f>
        <v>78.34</v>
      </c>
    </row>
    <row r="27" spans="2:10" s="355" customFormat="1" x14ac:dyDescent="0.3">
      <c r="B27" s="192" t="s">
        <v>14511</v>
      </c>
      <c r="C27" s="193" t="s">
        <v>14445</v>
      </c>
      <c r="D27" s="193" t="s">
        <v>6872</v>
      </c>
      <c r="E27" s="165" t="str">
        <f>VLOOKUP(D27,CDHU_183!B:G,2,0)</f>
        <v>Retirada de folha de esquadria em madeira</v>
      </c>
      <c r="F27" s="193" t="str">
        <f>VLOOKUP(D27,CDHU_183!B:G,3,0)</f>
        <v>UN</v>
      </c>
      <c r="G27" s="193">
        <f>MEMO_MARIQ!G56</f>
        <v>1</v>
      </c>
      <c r="H27" s="269">
        <f>VLOOKUP(D27,CDHU_183!B:G,6,0)</f>
        <v>16.079999999999998</v>
      </c>
      <c r="I27" s="269">
        <f t="shared" si="2"/>
        <v>20.397479999999998</v>
      </c>
      <c r="J27" s="281">
        <f t="shared" si="3"/>
        <v>20.399999999999999</v>
      </c>
    </row>
    <row r="28" spans="2:10" s="355" customFormat="1" x14ac:dyDescent="0.3">
      <c r="B28" s="192" t="s">
        <v>14514</v>
      </c>
      <c r="C28" s="193" t="s">
        <v>14445</v>
      </c>
      <c r="D28" s="194" t="s">
        <v>8759</v>
      </c>
      <c r="E28" s="165" t="str">
        <f>VLOOKUP(D28,CDHU_183!B:G,2,0)</f>
        <v>Batente de madeira para porta</v>
      </c>
      <c r="F28" s="194" t="str">
        <f>VLOOKUP(D28,CDHU_183!B:G,3,0)</f>
        <v>M</v>
      </c>
      <c r="G28" s="194">
        <f>MEMO_MARIQ!G59</f>
        <v>6.4</v>
      </c>
      <c r="H28" s="268">
        <f>VLOOKUP(D28,CDHU_183!B:G,6,0)</f>
        <v>46.97</v>
      </c>
      <c r="I28" s="268">
        <f t="shared" si="2"/>
        <v>59.581444999999995</v>
      </c>
      <c r="J28" s="280">
        <f t="shared" si="3"/>
        <v>381.32</v>
      </c>
    </row>
    <row r="29" spans="2:10" s="355" customFormat="1" x14ac:dyDescent="0.3">
      <c r="B29" s="192" t="s">
        <v>14515</v>
      </c>
      <c r="C29" s="193" t="s">
        <v>14445</v>
      </c>
      <c r="D29" s="194" t="s">
        <v>8763</v>
      </c>
      <c r="E29" s="165" t="str">
        <f>VLOOKUP(D29,CDHU_183!B:G,2,0)</f>
        <v>Guarnição de madeira</v>
      </c>
      <c r="F29" s="194" t="str">
        <f>VLOOKUP(D29,CDHU_183!B:G,3,0)</f>
        <v>M</v>
      </c>
      <c r="G29" s="194">
        <f>MEMO_MARIQ!G62</f>
        <v>6.4</v>
      </c>
      <c r="H29" s="268">
        <f>VLOOKUP(D29,CDHU_183!B:G,6,0)</f>
        <v>5.17</v>
      </c>
      <c r="I29" s="268">
        <f t="shared" si="2"/>
        <v>6.5581449999999997</v>
      </c>
      <c r="J29" s="280">
        <f t="shared" si="3"/>
        <v>41.97</v>
      </c>
    </row>
    <row r="30" spans="2:10" s="355" customFormat="1" x14ac:dyDescent="0.3">
      <c r="B30" s="192" t="s">
        <v>14516</v>
      </c>
      <c r="C30" s="193" t="s">
        <v>14445</v>
      </c>
      <c r="D30" s="194" t="s">
        <v>8755</v>
      </c>
      <c r="E30" s="165" t="str">
        <f>VLOOKUP(D30,CDHU_183!B:G,2,0)</f>
        <v>Recolocação de folhas de porta ou janela</v>
      </c>
      <c r="F30" s="194" t="str">
        <f>VLOOKUP(D30,CDHU_183!B:G,3,0)</f>
        <v>UN</v>
      </c>
      <c r="G30" s="194">
        <f>MEMO_MARIQ!G65</f>
        <v>1</v>
      </c>
      <c r="H30" s="268">
        <f>VLOOKUP(D30,CDHU_183!B:G,6,0)</f>
        <v>51.45</v>
      </c>
      <c r="I30" s="268">
        <f t="shared" si="2"/>
        <v>65.264324999999999</v>
      </c>
      <c r="J30" s="280">
        <f t="shared" si="3"/>
        <v>65.260000000000005</v>
      </c>
    </row>
    <row r="31" spans="2:10" s="425" customFormat="1" ht="27.6" x14ac:dyDescent="0.3">
      <c r="B31" s="208" t="s">
        <v>14576</v>
      </c>
      <c r="C31" s="194" t="s">
        <v>14445</v>
      </c>
      <c r="D31" s="194" t="s">
        <v>6946</v>
      </c>
      <c r="E31" s="242" t="str">
        <f>VLOOKUP(D31,CDHU_183!B:G,2,0)</f>
        <v>Retirada de vidro ou espelho com raspagem da massa ou retirada de baguete</v>
      </c>
      <c r="F31" s="194" t="str">
        <f>VLOOKUP(D31,CDHU_183!B:G,3,0)</f>
        <v>M2</v>
      </c>
      <c r="G31" s="194">
        <f>MEMO_MARIQ!G68</f>
        <v>1.02</v>
      </c>
      <c r="H31" s="268">
        <f>VLOOKUP(D31,CDHU_183!B:G,6,0)</f>
        <v>10.94</v>
      </c>
      <c r="I31" s="268">
        <f t="shared" si="2"/>
        <v>13.877389999999998</v>
      </c>
      <c r="J31" s="280">
        <f t="shared" si="3"/>
        <v>14.15</v>
      </c>
    </row>
    <row r="32" spans="2:10" s="355" customFormat="1" x14ac:dyDescent="0.3">
      <c r="B32" s="192" t="s">
        <v>14577</v>
      </c>
      <c r="C32" s="193" t="s">
        <v>14445</v>
      </c>
      <c r="D32" s="194" t="s">
        <v>9123</v>
      </c>
      <c r="E32" s="165" t="str">
        <f>VLOOKUP(D32,CDHU_183!B:G,2,0)</f>
        <v>Vidro fantasia de 3/4 mm</v>
      </c>
      <c r="F32" s="194" t="str">
        <f>VLOOKUP(D32,CDHU_183!B:G,3,0)</f>
        <v>M2</v>
      </c>
      <c r="G32" s="194">
        <f>MEMO_MARIQ!G76</f>
        <v>1.02</v>
      </c>
      <c r="H32" s="268">
        <f>VLOOKUP(D32,CDHU_183!B:G,6,0)</f>
        <v>135.6</v>
      </c>
      <c r="I32" s="268">
        <f t="shared" si="2"/>
        <v>172.0086</v>
      </c>
      <c r="J32" s="280">
        <f t="shared" si="3"/>
        <v>175.45</v>
      </c>
    </row>
    <row r="33" spans="2:10" s="425" customFormat="1" x14ac:dyDescent="0.3">
      <c r="B33" s="162"/>
      <c r="C33" s="182"/>
      <c r="D33" s="163"/>
      <c r="E33" s="164"/>
      <c r="F33" s="163"/>
      <c r="G33" s="163"/>
      <c r="H33" s="351" t="s">
        <v>14602</v>
      </c>
      <c r="I33" s="351"/>
      <c r="J33" s="352">
        <f>SUM(J14:J32)</f>
        <v>5502.7800000000007</v>
      </c>
    </row>
    <row r="34" spans="2:10" s="425" customFormat="1" x14ac:dyDescent="0.3">
      <c r="B34" s="59">
        <v>3</v>
      </c>
      <c r="C34" s="60"/>
      <c r="D34" s="60"/>
      <c r="E34" s="61" t="s">
        <v>14548</v>
      </c>
      <c r="F34" s="60"/>
      <c r="G34" s="60"/>
      <c r="H34" s="265"/>
      <c r="I34" s="275"/>
      <c r="J34" s="353"/>
    </row>
    <row r="35" spans="2:10" s="425" customFormat="1" x14ac:dyDescent="0.3">
      <c r="B35" s="59"/>
      <c r="C35" s="60"/>
      <c r="D35" s="60"/>
      <c r="E35" s="61" t="s">
        <v>14512</v>
      </c>
      <c r="F35" s="60"/>
      <c r="G35" s="60"/>
      <c r="H35" s="265"/>
      <c r="I35" s="275"/>
      <c r="J35" s="353"/>
    </row>
    <row r="36" spans="2:10" s="425" customFormat="1" ht="27.6" x14ac:dyDescent="0.3">
      <c r="B36" s="160" t="s">
        <v>14469</v>
      </c>
      <c r="C36" s="161" t="s">
        <v>14445</v>
      </c>
      <c r="D36" s="161" t="s">
        <v>6707</v>
      </c>
      <c r="E36" s="65" t="str">
        <f>VLOOKUP(D36,CDHU_183!B:G,2,0)</f>
        <v>Demolição manual de alvenaria de elevação ou elemento vazado, incluindo revestimento</v>
      </c>
      <c r="F36" s="161" t="str">
        <f>VLOOKUP(D36,CDHU_183!B:G,3,0)</f>
        <v>M3</v>
      </c>
      <c r="G36" s="161">
        <f>MEMO_MARIQ!G82</f>
        <v>2.6</v>
      </c>
      <c r="H36" s="271">
        <f>VLOOKUP(D36,CDHU_183!B:G,6,0)</f>
        <v>58.08</v>
      </c>
      <c r="I36" s="271">
        <f>H36*(1+$J$6)</f>
        <v>73.674480000000003</v>
      </c>
      <c r="J36" s="283">
        <f>ROUND(G36*I36,2)</f>
        <v>191.55</v>
      </c>
    </row>
    <row r="37" spans="2:10" s="355" customFormat="1" x14ac:dyDescent="0.3">
      <c r="B37" s="160" t="s">
        <v>14470</v>
      </c>
      <c r="C37" s="161" t="s">
        <v>14445</v>
      </c>
      <c r="D37" s="161" t="s">
        <v>6796</v>
      </c>
      <c r="E37" s="65" t="str">
        <f>VLOOKUP(D37,CDHU_183!B:G,2,0)</f>
        <v>Retirada de cerca</v>
      </c>
      <c r="F37" s="161" t="str">
        <f>VLOOKUP(D37,CDHU_183!B:G,3,0)</f>
        <v>M</v>
      </c>
      <c r="G37" s="161">
        <f>MEMO_MARIQ!G86</f>
        <v>25.95</v>
      </c>
      <c r="H37" s="271">
        <f>VLOOKUP(D37,CDHU_183!B:G,6,0)</f>
        <v>9</v>
      </c>
      <c r="I37" s="271">
        <f>H37*(1+$J$6)</f>
        <v>11.416499999999999</v>
      </c>
      <c r="J37" s="283">
        <f>ROUND(G37*I37,2)</f>
        <v>296.26</v>
      </c>
    </row>
    <row r="38" spans="2:10" s="355" customFormat="1" ht="27.6" x14ac:dyDescent="0.3">
      <c r="B38" s="62" t="s">
        <v>14520</v>
      </c>
      <c r="C38" s="63" t="s">
        <v>14445</v>
      </c>
      <c r="D38" s="63" t="s">
        <v>9798</v>
      </c>
      <c r="E38" s="428" t="str">
        <f>VLOOKUP(D38,CDHU_183!B:G,2,0)</f>
        <v>Cerca em tela de aço galvanizado de 2´, montantes em mourões de concreto com ponta inclinada e arame farpado</v>
      </c>
      <c r="F38" s="63" t="str">
        <f>VLOOKUP(D38,CDHU_183!B:G,3,0)</f>
        <v>M</v>
      </c>
      <c r="G38" s="63">
        <f>MEMO_MARIQ!G89</f>
        <v>25.95</v>
      </c>
      <c r="H38" s="266">
        <f>VLOOKUP(D38,CDHU_183!B:G,6,0)</f>
        <v>198.99</v>
      </c>
      <c r="I38" s="266">
        <f>H38*(1+$J$6)</f>
        <v>252.418815</v>
      </c>
      <c r="J38" s="279">
        <f>ROUND(G38*I38,2)</f>
        <v>6550.27</v>
      </c>
    </row>
    <row r="39" spans="2:10" s="425" customFormat="1" x14ac:dyDescent="0.3">
      <c r="B39" s="59"/>
      <c r="C39" s="60"/>
      <c r="D39" s="60"/>
      <c r="E39" s="61" t="s">
        <v>14678</v>
      </c>
      <c r="F39" s="60"/>
      <c r="G39" s="60"/>
      <c r="H39" s="265"/>
      <c r="I39" s="275"/>
      <c r="J39" s="353"/>
    </row>
    <row r="40" spans="2:10" s="425" customFormat="1" x14ac:dyDescent="0.3">
      <c r="B40" s="333" t="s">
        <v>14521</v>
      </c>
      <c r="C40" s="205" t="s">
        <v>14445</v>
      </c>
      <c r="D40" s="195" t="s">
        <v>6898</v>
      </c>
      <c r="E40" s="338" t="str">
        <f>VLOOKUP(D40,CDHU_183!B:G,2,0)</f>
        <v>Retirada de entelamento metálico em geral</v>
      </c>
      <c r="F40" s="195" t="str">
        <f>VLOOKUP(D40,CDHU_183!B:G,3,0)</f>
        <v>M2</v>
      </c>
      <c r="G40" s="195">
        <f>MEMO_MARIQ!G93</f>
        <v>92.36</v>
      </c>
      <c r="H40" s="339">
        <f>VLOOKUP(D40,CDHU_183!B:G,6,0)</f>
        <v>3.06</v>
      </c>
      <c r="I40" s="339">
        <f>H40*(1+$J$6)</f>
        <v>3.8816099999999998</v>
      </c>
      <c r="J40" s="340">
        <f>ROUND(G40*I40,2)</f>
        <v>358.51</v>
      </c>
    </row>
    <row r="41" spans="2:10" s="425" customFormat="1" ht="27.6" x14ac:dyDescent="0.3">
      <c r="B41" s="333" t="s">
        <v>14522</v>
      </c>
      <c r="C41" s="205" t="s">
        <v>14445</v>
      </c>
      <c r="D41" s="195" t="s">
        <v>6896</v>
      </c>
      <c r="E41" s="338" t="str">
        <f>VLOOKUP(D41,CDHU_183!B:G,2,0)</f>
        <v>Retirada de poste ou sistema de sustentação para alambrado ou fechamento</v>
      </c>
      <c r="F41" s="195" t="str">
        <f>VLOOKUP(D41,CDHU_183!B:G,3,0)</f>
        <v>UN</v>
      </c>
      <c r="G41" s="195">
        <f>MEMO_MARIQ!G97</f>
        <v>15</v>
      </c>
      <c r="H41" s="339">
        <f>VLOOKUP(D41,CDHU_183!B:G,6,0)</f>
        <v>18.88</v>
      </c>
      <c r="I41" s="339">
        <f>H41*(1+$J$6)</f>
        <v>23.949279999999998</v>
      </c>
      <c r="J41" s="340">
        <f>ROUND(G41*I41,2)</f>
        <v>359.24</v>
      </c>
    </row>
    <row r="42" spans="2:10" s="425" customFormat="1" ht="41.4" x14ac:dyDescent="0.3">
      <c r="B42" s="341" t="s">
        <v>14523</v>
      </c>
      <c r="C42" s="496" t="s">
        <v>14472</v>
      </c>
      <c r="D42" s="497"/>
      <c r="E42" s="429" t="s">
        <v>14587</v>
      </c>
      <c r="F42" s="195" t="s">
        <v>6301</v>
      </c>
      <c r="G42" s="195">
        <f>MEMO_MARIQ!G100</f>
        <v>88.4</v>
      </c>
      <c r="H42" s="339">
        <f>COMPOSIÇÃO!H12</f>
        <v>105.78</v>
      </c>
      <c r="I42" s="339">
        <f>H42*(1+$J$6)</f>
        <v>134.18192999999999</v>
      </c>
      <c r="J42" s="340">
        <f>ROUND(G42*I42,2)</f>
        <v>11861.68</v>
      </c>
    </row>
    <row r="43" spans="2:10" s="425" customFormat="1" x14ac:dyDescent="0.3">
      <c r="B43" s="333" t="s">
        <v>14543</v>
      </c>
      <c r="C43" s="334" t="s">
        <v>14445</v>
      </c>
      <c r="D43" s="323" t="s">
        <v>9850</v>
      </c>
      <c r="E43" s="335" t="str">
        <f>VLOOKUP(D43,CDHU_183!B:G,2,0)</f>
        <v>Recolocação de alambrado, com altura até 4,50 m</v>
      </c>
      <c r="F43" s="64" t="str">
        <f>VLOOKUP(D43,CDHU_183!B:G,3,0)</f>
        <v>M2</v>
      </c>
      <c r="G43" s="64">
        <f>MEMO_MARIQ!G103</f>
        <v>102.24</v>
      </c>
      <c r="H43" s="336">
        <f>VLOOKUP(D43,CDHU_183!B:G,6,0)</f>
        <v>14.24</v>
      </c>
      <c r="I43" s="336">
        <f>H43*(1+$J$6)</f>
        <v>18.06344</v>
      </c>
      <c r="J43" s="337">
        <f>ROUND(G43*I43,2)</f>
        <v>1846.81</v>
      </c>
    </row>
    <row r="44" spans="2:10" s="425" customFormat="1" x14ac:dyDescent="0.3">
      <c r="B44" s="333" t="s">
        <v>14544</v>
      </c>
      <c r="C44" s="334" t="s">
        <v>14445</v>
      </c>
      <c r="D44" s="334" t="s">
        <v>9862</v>
      </c>
      <c r="E44" s="335" t="str">
        <f>VLOOKUP(D44,CDHU_183!B:G,2,0)</f>
        <v>Tela de arame galvanizado fio nº 12 BWG, malha de 2´</v>
      </c>
      <c r="F44" s="64" t="str">
        <f>VLOOKUP(D44,CDHU_183!B:G,3,0)</f>
        <v>M2</v>
      </c>
      <c r="G44" s="64">
        <f>MEMO_MARIQ!G106</f>
        <v>3.96</v>
      </c>
      <c r="H44" s="336">
        <f>VLOOKUP(D44,CDHU_183!B:G,6,0)</f>
        <v>51.8</v>
      </c>
      <c r="I44" s="336">
        <f>H44*(1+$J$6)</f>
        <v>65.708299999999994</v>
      </c>
      <c r="J44" s="337">
        <f>ROUND(G44*I44,2)</f>
        <v>260.2</v>
      </c>
    </row>
    <row r="45" spans="2:10" s="425" customFormat="1" x14ac:dyDescent="0.3">
      <c r="B45" s="254"/>
      <c r="C45" s="182"/>
      <c r="D45" s="182"/>
      <c r="E45" s="164"/>
      <c r="F45" s="163"/>
      <c r="G45" s="163"/>
      <c r="H45" s="270"/>
      <c r="I45" s="270"/>
      <c r="J45" s="282"/>
    </row>
    <row r="46" spans="2:10" s="425" customFormat="1" x14ac:dyDescent="0.3">
      <c r="B46" s="59"/>
      <c r="C46" s="60"/>
      <c r="D46" s="60"/>
      <c r="E46" s="61" t="s">
        <v>14542</v>
      </c>
      <c r="F46" s="60"/>
      <c r="G46" s="60"/>
      <c r="H46" s="265"/>
      <c r="I46" s="275"/>
      <c r="J46" s="353"/>
    </row>
    <row r="47" spans="2:10" s="425" customFormat="1" x14ac:dyDescent="0.3">
      <c r="B47" s="333" t="s">
        <v>14546</v>
      </c>
      <c r="C47" s="334" t="s">
        <v>14445</v>
      </c>
      <c r="D47" s="334" t="s">
        <v>7388</v>
      </c>
      <c r="E47" s="335" t="str">
        <f>VLOOKUP(D47,CDHU_183!B:G,2,0)</f>
        <v>Forma em madeira comum para fundação</v>
      </c>
      <c r="F47" s="64" t="str">
        <f>VLOOKUP(D47,CDHU_183!B:G,3,0)</f>
        <v>M2</v>
      </c>
      <c r="G47" s="64">
        <f>MEMO_MARIQ!G111</f>
        <v>0.4</v>
      </c>
      <c r="H47" s="336">
        <f>VLOOKUP(D47,CDHU_183!B:G,6,0)</f>
        <v>75.25</v>
      </c>
      <c r="I47" s="336">
        <f>H47*(1+$J$6)</f>
        <v>95.454624999999993</v>
      </c>
      <c r="J47" s="337">
        <f>ROUND(G47*I47,2)</f>
        <v>38.18</v>
      </c>
    </row>
    <row r="48" spans="2:10" s="425" customFormat="1" x14ac:dyDescent="0.3">
      <c r="B48" s="333" t="s">
        <v>14592</v>
      </c>
      <c r="C48" s="334" t="s">
        <v>14445</v>
      </c>
      <c r="D48" s="334" t="s">
        <v>7477</v>
      </c>
      <c r="E48" s="335" t="str">
        <f>VLOOKUP(D48,CDHU_183!B:G,2,0)</f>
        <v>Concreto preparado no local, fck = 20 MPa</v>
      </c>
      <c r="F48" s="64" t="str">
        <f>VLOOKUP(D48,CDHU_183!B:G,3,0)</f>
        <v>M3</v>
      </c>
      <c r="G48" s="64">
        <f>MEMO_MARIQ!G114</f>
        <v>0.04</v>
      </c>
      <c r="H48" s="336">
        <f>VLOOKUP(D48,CDHU_183!B:G,6,0)</f>
        <v>402.76</v>
      </c>
      <c r="I48" s="336">
        <f>H48*(1+$J$6)</f>
        <v>510.90105999999997</v>
      </c>
      <c r="J48" s="337">
        <f>ROUND(G48*I48,2)</f>
        <v>20.440000000000001</v>
      </c>
    </row>
    <row r="49" spans="2:12" s="425" customFormat="1" x14ac:dyDescent="0.3">
      <c r="B49" s="333" t="s">
        <v>14593</v>
      </c>
      <c r="C49" s="334" t="s">
        <v>14445</v>
      </c>
      <c r="D49" s="334" t="s">
        <v>9862</v>
      </c>
      <c r="E49" s="335" t="str">
        <f>VLOOKUP(D49,CDHU_183!B:G,2,0)</f>
        <v>Tela de arame galvanizado fio nº 12 BWG, malha de 2´</v>
      </c>
      <c r="F49" s="64" t="str">
        <f>VLOOKUP(D49,CDHU_183!B:G,3,0)</f>
        <v>M2</v>
      </c>
      <c r="G49" s="64">
        <f>MEMO_MARIQ!G118</f>
        <v>4.8</v>
      </c>
      <c r="H49" s="336">
        <f>VLOOKUP(D49,CDHU_183!B:G,6,0)</f>
        <v>51.8</v>
      </c>
      <c r="I49" s="336">
        <f>H49*(1+$J$6)</f>
        <v>65.708299999999994</v>
      </c>
      <c r="J49" s="337">
        <f>ROUND(G49*I49,2)</f>
        <v>315.39999999999998</v>
      </c>
    </row>
    <row r="50" spans="2:12" s="425" customFormat="1" x14ac:dyDescent="0.3">
      <c r="B50" s="162"/>
      <c r="C50" s="163"/>
      <c r="D50" s="163"/>
      <c r="E50" s="164"/>
      <c r="F50" s="163"/>
      <c r="G50" s="163"/>
      <c r="H50" s="351" t="s">
        <v>14602</v>
      </c>
      <c r="I50" s="351"/>
      <c r="J50" s="352">
        <f>SUM(J36:J49)</f>
        <v>22098.540000000005</v>
      </c>
    </row>
    <row r="51" spans="2:12" s="425" customFormat="1" x14ac:dyDescent="0.3">
      <c r="B51" s="59">
        <v>4</v>
      </c>
      <c r="C51" s="60"/>
      <c r="D51" s="60"/>
      <c r="E51" s="61" t="s">
        <v>14565</v>
      </c>
      <c r="F51" s="60"/>
      <c r="G51" s="60"/>
      <c r="H51" s="265"/>
      <c r="I51" s="275"/>
      <c r="J51" s="353"/>
    </row>
    <row r="52" spans="2:12" s="425" customFormat="1" x14ac:dyDescent="0.3">
      <c r="B52" s="59"/>
      <c r="C52" s="60"/>
      <c r="D52" s="60"/>
      <c r="E52" s="61" t="s">
        <v>14594</v>
      </c>
      <c r="F52" s="60"/>
      <c r="G52" s="60"/>
      <c r="H52" s="265"/>
      <c r="I52" s="275"/>
      <c r="J52" s="353"/>
    </row>
    <row r="53" spans="2:12" s="425" customFormat="1" x14ac:dyDescent="0.3">
      <c r="B53" s="333" t="s">
        <v>14473</v>
      </c>
      <c r="C53" s="334" t="s">
        <v>14445</v>
      </c>
      <c r="D53" s="64" t="s">
        <v>6816</v>
      </c>
      <c r="E53" s="335" t="str">
        <f>VLOOKUP(D53,CDHU_183!B:G,2,0)</f>
        <v>Retirada de telhamento perfil e material qualquer, exceto barro</v>
      </c>
      <c r="F53" s="64" t="str">
        <f>VLOOKUP(D53,CDHU_183!B:G,3,0)</f>
        <v>M2</v>
      </c>
      <c r="G53" s="64">
        <f>MEMO_MARIQ!G124</f>
        <v>77.48</v>
      </c>
      <c r="H53" s="336">
        <f>VLOOKUP(D53,CDHU_183!B:G,6,0)</f>
        <v>5.81</v>
      </c>
      <c r="I53" s="336">
        <f t="shared" ref="I53:I60" si="4">H53*(1+$J$6)</f>
        <v>7.3699849999999989</v>
      </c>
      <c r="J53" s="337">
        <f t="shared" ref="J53:J60" si="5">ROUND(G53*I53,2)</f>
        <v>571.03</v>
      </c>
    </row>
    <row r="54" spans="2:12" s="425" customFormat="1" x14ac:dyDescent="0.3">
      <c r="B54" s="333" t="s">
        <v>14474</v>
      </c>
      <c r="C54" s="334" t="s">
        <v>14445</v>
      </c>
      <c r="D54" s="64" t="s">
        <v>6820</v>
      </c>
      <c r="E54" s="335" t="str">
        <f>VLOOKUP(D54,CDHU_183!B:G,2,0)</f>
        <v>Retirada de cumeeira, espigão ou rufo perfil qualquer</v>
      </c>
      <c r="F54" s="64" t="str">
        <f>VLOOKUP(D54,CDHU_183!B:G,3,0)</f>
        <v>M</v>
      </c>
      <c r="G54" s="64">
        <f>MEMO_MARIQ!G127</f>
        <v>3.7</v>
      </c>
      <c r="H54" s="336">
        <f>VLOOKUP(D54,CDHU_183!B:G,6,0)</f>
        <v>7.26</v>
      </c>
      <c r="I54" s="336">
        <f t="shared" si="4"/>
        <v>9.2093100000000003</v>
      </c>
      <c r="J54" s="337">
        <f t="shared" si="5"/>
        <v>34.07</v>
      </c>
    </row>
    <row r="55" spans="2:12" s="425" customFormat="1" ht="27.6" x14ac:dyDescent="0.3">
      <c r="B55" s="333" t="s">
        <v>14524</v>
      </c>
      <c r="C55" s="334" t="s">
        <v>14445</v>
      </c>
      <c r="D55" s="64" t="s">
        <v>5096</v>
      </c>
      <c r="E55" s="430" t="str">
        <f>VLOOKUP(D55,CDHU_183!B:G,2,0)</f>
        <v>Telhamento em cimento reforçado com fio sintético CRFS - perfil ondulado de 6 mm</v>
      </c>
      <c r="F55" s="334" t="str">
        <f>VLOOKUP(D55,CDHU_183!B:G,3,0)</f>
        <v>M2</v>
      </c>
      <c r="G55" s="334">
        <f>MEMO_MARIQ!G130</f>
        <v>77.48</v>
      </c>
      <c r="H55" s="378">
        <f>VLOOKUP(D55,CDHU_183!B:G,6,0)</f>
        <v>50.86</v>
      </c>
      <c r="I55" s="378">
        <f t="shared" si="4"/>
        <v>64.515909999999991</v>
      </c>
      <c r="J55" s="379">
        <f t="shared" si="5"/>
        <v>4998.6899999999996</v>
      </c>
    </row>
    <row r="56" spans="2:12" s="425" customFormat="1" ht="27.6" x14ac:dyDescent="0.3">
      <c r="B56" s="333" t="s">
        <v>14525</v>
      </c>
      <c r="C56" s="64" t="s">
        <v>14445</v>
      </c>
      <c r="D56" s="64" t="s">
        <v>5282</v>
      </c>
      <c r="E56" s="380" t="str">
        <f>VLOOKUP(D56,CDHU_183!B:G,2,0)</f>
        <v>Cumeeira normal em cimento reforçado com fio sintético CRFS - perfil ondulado</v>
      </c>
      <c r="F56" s="64" t="str">
        <f>VLOOKUP(D56,CDHU_183!B:G,3,0)</f>
        <v>M</v>
      </c>
      <c r="G56" s="64">
        <f>MEMO_MARIQ!G133</f>
        <v>3.7</v>
      </c>
      <c r="H56" s="336">
        <f>VLOOKUP(D56,CDHU_183!B:G,6,0)</f>
        <v>72.11</v>
      </c>
      <c r="I56" s="336">
        <f t="shared" si="4"/>
        <v>91.471535000000003</v>
      </c>
      <c r="J56" s="337">
        <f t="shared" si="5"/>
        <v>338.44</v>
      </c>
    </row>
    <row r="57" spans="2:12" s="425" customFormat="1" x14ac:dyDescent="0.3">
      <c r="B57" s="333" t="s">
        <v>14526</v>
      </c>
      <c r="C57" s="334" t="s">
        <v>14445</v>
      </c>
      <c r="D57" s="64" t="s">
        <v>7129</v>
      </c>
      <c r="E57" s="335" t="str">
        <f>VLOOKUP(D57,CDHU_183!B:G,2,0)</f>
        <v>Remoção de calha ou rufo</v>
      </c>
      <c r="F57" s="64" t="str">
        <f>VLOOKUP(D57,CDHU_183!B:G,3,0)</f>
        <v>M</v>
      </c>
      <c r="G57" s="64">
        <f>MEMO_MARIQ!G136</f>
        <v>13.65</v>
      </c>
      <c r="H57" s="336">
        <f>VLOOKUP(D57,CDHU_183!B:G,6,0)</f>
        <v>3.34</v>
      </c>
      <c r="I57" s="336">
        <f t="shared" si="4"/>
        <v>4.2367900000000001</v>
      </c>
      <c r="J57" s="337">
        <f t="shared" si="5"/>
        <v>57.83</v>
      </c>
    </row>
    <row r="58" spans="2:12" s="425" customFormat="1" x14ac:dyDescent="0.3">
      <c r="B58" s="333" t="s">
        <v>14527</v>
      </c>
      <c r="C58" s="334" t="s">
        <v>14445</v>
      </c>
      <c r="D58" s="64" t="s">
        <v>8043</v>
      </c>
      <c r="E58" s="335" t="str">
        <f>VLOOKUP(D58,CDHU_183!B:G,2,0)</f>
        <v>Calha, rufo, afins em chapa galvanizada nº 24 - corte 0,33 m</v>
      </c>
      <c r="F58" s="64" t="str">
        <f>VLOOKUP(D58,CDHU_183!B:G,3,0)</f>
        <v>M</v>
      </c>
      <c r="G58" s="64">
        <f>MEMO_MARIQ!G139</f>
        <v>13.65</v>
      </c>
      <c r="H58" s="336">
        <f>VLOOKUP(D58,CDHU_183!B:G,6,0)</f>
        <v>94.19</v>
      </c>
      <c r="I58" s="336">
        <f t="shared" si="4"/>
        <v>119.48001499999999</v>
      </c>
      <c r="J58" s="337">
        <f t="shared" si="5"/>
        <v>1630.9</v>
      </c>
    </row>
    <row r="59" spans="2:12" s="425" customFormat="1" x14ac:dyDescent="0.3">
      <c r="B59" s="333" t="s">
        <v>14529</v>
      </c>
      <c r="C59" s="334" t="s">
        <v>14445</v>
      </c>
      <c r="D59" s="64" t="s">
        <v>6809</v>
      </c>
      <c r="E59" s="335" t="str">
        <f>VLOOKUP(D59,CDHU_183!B:G,2,0)</f>
        <v>Retirada de estrutura em madeira pontaletada-telhas perfil qualquer</v>
      </c>
      <c r="F59" s="64" t="str">
        <f>VLOOKUP(D59,CDHU_183!B:G,3,0)</f>
        <v>M2</v>
      </c>
      <c r="G59" s="64">
        <f>MEMO_MARIQ!G142</f>
        <v>57.04</v>
      </c>
      <c r="H59" s="336">
        <f>VLOOKUP(D59,CDHU_183!B:G,6,0)</f>
        <v>9.65</v>
      </c>
      <c r="I59" s="336">
        <f t="shared" si="4"/>
        <v>12.241025</v>
      </c>
      <c r="J59" s="337">
        <f t="shared" si="5"/>
        <v>698.23</v>
      </c>
    </row>
    <row r="60" spans="2:12" s="425" customFormat="1" x14ac:dyDescent="0.3">
      <c r="B60" s="333" t="s">
        <v>14530</v>
      </c>
      <c r="C60" s="334" t="s">
        <v>14445</v>
      </c>
      <c r="D60" s="64" t="s">
        <v>7910</v>
      </c>
      <c r="E60" s="335" t="str">
        <f>VLOOKUP(D60,CDHU_183!B:G,2,0)</f>
        <v>Estrutura em terças para telhas perfil e material qualquer, exceto barro</v>
      </c>
      <c r="F60" s="64" t="str">
        <f>VLOOKUP(D60,CDHU_183!B:G,3,0)</f>
        <v>M2</v>
      </c>
      <c r="G60" s="64">
        <f>MEMO_MARIQ!G145</f>
        <v>57.04</v>
      </c>
      <c r="H60" s="336">
        <f>VLOOKUP(D60,CDHU_183!B:G,6,0)</f>
        <v>25.54</v>
      </c>
      <c r="I60" s="336">
        <f t="shared" si="4"/>
        <v>32.397489999999998</v>
      </c>
      <c r="J60" s="337">
        <f t="shared" si="5"/>
        <v>1847.95</v>
      </c>
    </row>
    <row r="61" spans="2:12" s="425" customFormat="1" x14ac:dyDescent="0.3">
      <c r="B61" s="59"/>
      <c r="C61" s="60"/>
      <c r="D61" s="60"/>
      <c r="E61" s="61" t="s">
        <v>14595</v>
      </c>
      <c r="F61" s="60"/>
      <c r="G61" s="60"/>
      <c r="H61" s="265"/>
      <c r="I61" s="265"/>
      <c r="J61" s="353"/>
    </row>
    <row r="62" spans="2:12" s="425" customFormat="1" x14ac:dyDescent="0.3">
      <c r="B62" s="333" t="s">
        <v>14607</v>
      </c>
      <c r="C62" s="334" t="s">
        <v>14445</v>
      </c>
      <c r="D62" s="64" t="s">
        <v>6816</v>
      </c>
      <c r="E62" s="335" t="str">
        <f>VLOOKUP(D62,CDHU_183!B:G,2,0)</f>
        <v>Retirada de telhamento perfil e material qualquer, exceto barro</v>
      </c>
      <c r="F62" s="64" t="str">
        <f>VLOOKUP(D62,CDHU_183!B:G,3,0)</f>
        <v>M2</v>
      </c>
      <c r="G62" s="64">
        <f>MEMO_MARIQ!G149</f>
        <v>65.12</v>
      </c>
      <c r="H62" s="336">
        <f>VLOOKUP(D62,CDHU_183!B:G,6,0)</f>
        <v>5.81</v>
      </c>
      <c r="I62" s="336">
        <f>H62*(1+$J$6)</f>
        <v>7.3699849999999989</v>
      </c>
      <c r="J62" s="337">
        <f>ROUND(G62*I62,2)</f>
        <v>479.93</v>
      </c>
    </row>
    <row r="63" spans="2:12" s="425" customFormat="1" x14ac:dyDescent="0.3">
      <c r="B63" s="333" t="s">
        <v>14608</v>
      </c>
      <c r="C63" s="334" t="s">
        <v>14445</v>
      </c>
      <c r="D63" s="64" t="s">
        <v>8071</v>
      </c>
      <c r="E63" s="335" t="str">
        <f>VLOOKUP(D63,CDHU_183!B:G,2,0)</f>
        <v>Recolocação de telha em fibrocimento ou CRFS, perfil ondulado</v>
      </c>
      <c r="F63" s="64" t="str">
        <f>VLOOKUP(D63,CDHU_183!B:G,3,0)</f>
        <v>M2</v>
      </c>
      <c r="G63" s="64">
        <f>MEMO_MARIQ!G152</f>
        <v>65.12</v>
      </c>
      <c r="H63" s="336">
        <f>VLOOKUP(D63,CDHU_183!B:G,6,0)</f>
        <v>16.39</v>
      </c>
      <c r="I63" s="336">
        <f>H63*(1+$J$6)</f>
        <v>20.790714999999999</v>
      </c>
      <c r="J63" s="337">
        <f>ROUND(G63*I63,2)</f>
        <v>1353.89</v>
      </c>
      <c r="K63" s="477"/>
      <c r="L63" s="478"/>
    </row>
    <row r="64" spans="2:12" s="425" customFormat="1" x14ac:dyDescent="0.3">
      <c r="B64" s="381"/>
      <c r="C64" s="382"/>
      <c r="D64" s="382"/>
      <c r="E64" s="383"/>
      <c r="F64" s="382"/>
      <c r="G64" s="382"/>
      <c r="H64" s="277" t="s">
        <v>14602</v>
      </c>
      <c r="I64" s="277"/>
      <c r="J64" s="384">
        <f>SUM(J53:J63)</f>
        <v>12010.96</v>
      </c>
    </row>
    <row r="65" spans="2:10" s="425" customFormat="1" x14ac:dyDescent="0.3">
      <c r="B65" s="59">
        <v>5</v>
      </c>
      <c r="C65" s="60"/>
      <c r="D65" s="60"/>
      <c r="E65" s="61" t="s">
        <v>14459</v>
      </c>
      <c r="F65" s="60"/>
      <c r="G65" s="60"/>
      <c r="H65" s="265"/>
      <c r="I65" s="275"/>
      <c r="J65" s="353"/>
    </row>
    <row r="66" spans="2:10" s="425" customFormat="1" x14ac:dyDescent="0.3">
      <c r="B66" s="208" t="s">
        <v>14478</v>
      </c>
      <c r="C66" s="193" t="s">
        <v>14445</v>
      </c>
      <c r="D66" s="194" t="s">
        <v>9926</v>
      </c>
      <c r="E66" s="165" t="str">
        <f>VLOOKUP(D66,CDHU_183!B:G,2,0)</f>
        <v>Caixa de medição tipo II (300 x 560 x 200) mm, padrão concessionárias</v>
      </c>
      <c r="F66" s="194" t="str">
        <f>VLOOKUP(D66,CDHU_183!B:G,3,0)</f>
        <v>UN</v>
      </c>
      <c r="G66" s="194">
        <f>MEMO_MARIQ!G158</f>
        <v>1</v>
      </c>
      <c r="H66" s="268">
        <f>VLOOKUP(D66,CDHU_183!B:G,6,0)</f>
        <v>282.33</v>
      </c>
      <c r="I66" s="268">
        <f t="shared" ref="I66:I73" si="6">H66*(1+$J$6)</f>
        <v>358.13560499999994</v>
      </c>
      <c r="J66" s="280">
        <f t="shared" ref="J66:J73" si="7">ROUND(G66*I66,2)</f>
        <v>358.14</v>
      </c>
    </row>
    <row r="67" spans="2:10" s="425" customFormat="1" ht="27.6" x14ac:dyDescent="0.3">
      <c r="B67" s="208" t="s">
        <v>14479</v>
      </c>
      <c r="C67" s="193" t="s">
        <v>14445</v>
      </c>
      <c r="D67" s="193" t="s">
        <v>10972</v>
      </c>
      <c r="E67" s="165" t="str">
        <f>VLOOKUP(D67,CDHU_183!B:G,2,0)</f>
        <v>Cabo de cobre flexível de 25 mm², isolamento 0,6/1kV - isolação HEPR 90°C</v>
      </c>
      <c r="F67" s="193" t="str">
        <f>VLOOKUP(D67,CDHU_183!B:G,3,0)</f>
        <v>M</v>
      </c>
      <c r="G67" s="193">
        <f>MEMO_MARIQ!G161</f>
        <v>6.3</v>
      </c>
      <c r="H67" s="269">
        <f>VLOOKUP(D67,CDHU_183!B:G,6,0)</f>
        <v>26.49</v>
      </c>
      <c r="I67" s="269">
        <f t="shared" si="6"/>
        <v>33.602564999999998</v>
      </c>
      <c r="J67" s="281">
        <f t="shared" si="7"/>
        <v>211.7</v>
      </c>
    </row>
    <row r="68" spans="2:10" s="355" customFormat="1" ht="27.6" x14ac:dyDescent="0.3">
      <c r="B68" s="208" t="s">
        <v>14480</v>
      </c>
      <c r="C68" s="193" t="s">
        <v>14445</v>
      </c>
      <c r="D68" s="193" t="s">
        <v>10221</v>
      </c>
      <c r="E68" s="165" t="str">
        <f>VLOOKUP(D68,CDHU_183!B:G,2,0)</f>
        <v>Disjuntor termomagnético, bipolar 220/380 V, corrente de 60 A até 100 A</v>
      </c>
      <c r="F68" s="193" t="str">
        <f>VLOOKUP(D68,CDHU_183!B:G,3,0)</f>
        <v>UN</v>
      </c>
      <c r="G68" s="193">
        <f>MEMO_MARIQ!G164</f>
        <v>1</v>
      </c>
      <c r="H68" s="269">
        <f>VLOOKUP(D68,CDHU_183!B:G,6,0)</f>
        <v>154.81</v>
      </c>
      <c r="I68" s="269">
        <f t="shared" si="6"/>
        <v>196.376485</v>
      </c>
      <c r="J68" s="281">
        <f t="shared" si="7"/>
        <v>196.38</v>
      </c>
    </row>
    <row r="69" spans="2:10" s="355" customFormat="1" ht="27.6" x14ac:dyDescent="0.3">
      <c r="B69" s="208" t="s">
        <v>14481</v>
      </c>
      <c r="C69" s="193" t="s">
        <v>14445</v>
      </c>
      <c r="D69" s="193" t="s">
        <v>10418</v>
      </c>
      <c r="E69" s="165" t="str">
        <f>VLOOKUP(D69,CDHU_183!B:G,2,0)</f>
        <v>Supressor de surto monofásico, Fase-Terra, In &gt; ou = 20 kA, Imax. de surto de 50 até 80 kA</v>
      </c>
      <c r="F69" s="193" t="str">
        <f>VLOOKUP(D69,CDHU_183!B:G,3,0)</f>
        <v>UN</v>
      </c>
      <c r="G69" s="193">
        <f>MEMO_MARIQ!G167</f>
        <v>2</v>
      </c>
      <c r="H69" s="269">
        <f>VLOOKUP(D69,CDHU_183!B:G,6,0)</f>
        <v>193.35</v>
      </c>
      <c r="I69" s="269">
        <f t="shared" si="6"/>
        <v>245.26447499999998</v>
      </c>
      <c r="J69" s="281">
        <f t="shared" si="7"/>
        <v>490.53</v>
      </c>
    </row>
    <row r="70" spans="2:10" s="355" customFormat="1" x14ac:dyDescent="0.3">
      <c r="B70" s="208" t="s">
        <v>14566</v>
      </c>
      <c r="C70" s="193" t="s">
        <v>14445</v>
      </c>
      <c r="D70" s="193" t="s">
        <v>10862</v>
      </c>
      <c r="E70" s="165" t="str">
        <f>VLOOKUP(D70,CDHU_183!B:G,2,0)</f>
        <v>Terminal de pressão/compressão para cabo de 25 mm²</v>
      </c>
      <c r="F70" s="194" t="str">
        <f>VLOOKUP(D70,CDHU_183!B:G,3,0)</f>
        <v>UN</v>
      </c>
      <c r="G70" s="194">
        <f>MEMO_MARIQ!G170</f>
        <v>8</v>
      </c>
      <c r="H70" s="268">
        <f>VLOOKUP(D70,CDHU_183!B:G,6,0)</f>
        <v>12.47</v>
      </c>
      <c r="I70" s="268">
        <f t="shared" si="6"/>
        <v>15.818195000000001</v>
      </c>
      <c r="J70" s="280">
        <f t="shared" si="7"/>
        <v>126.55</v>
      </c>
    </row>
    <row r="71" spans="2:10" s="425" customFormat="1" x14ac:dyDescent="0.3">
      <c r="B71" s="208" t="s">
        <v>14567</v>
      </c>
      <c r="C71" s="193" t="s">
        <v>14445</v>
      </c>
      <c r="D71" s="193" t="s">
        <v>10866</v>
      </c>
      <c r="E71" s="165" t="str">
        <f>VLOOKUP(D71,CDHU_183!B:G,2,0)</f>
        <v>Terminal de pressão/compressão para cabo de 50 mm²</v>
      </c>
      <c r="F71" s="194" t="str">
        <f>VLOOKUP(D71,CDHU_183!B:G,3,0)</f>
        <v>UN</v>
      </c>
      <c r="G71" s="194">
        <f>MEMO_MARIQ!G173</f>
        <v>1</v>
      </c>
      <c r="H71" s="268">
        <f>VLOOKUP(D71,CDHU_183!B:G,6,0)</f>
        <v>17.32</v>
      </c>
      <c r="I71" s="268">
        <f t="shared" si="6"/>
        <v>21.970420000000001</v>
      </c>
      <c r="J71" s="280">
        <f t="shared" si="7"/>
        <v>21.97</v>
      </c>
    </row>
    <row r="72" spans="2:10" s="425" customFormat="1" x14ac:dyDescent="0.3">
      <c r="B72" s="208" t="s">
        <v>14568</v>
      </c>
      <c r="C72" s="193" t="s">
        <v>14445</v>
      </c>
      <c r="D72" s="194" t="s">
        <v>10810</v>
      </c>
      <c r="E72" s="165" t="str">
        <f>VLOOKUP(D72,CDHU_183!B:G,2,0)</f>
        <v>Cabo de cobre nu, têmpera mole, classe 2, de 25 mm²</v>
      </c>
      <c r="F72" s="194" t="str">
        <f>VLOOKUP(D72,CDHU_183!B:G,3,0)</f>
        <v>M</v>
      </c>
      <c r="G72" s="194">
        <f>MEMO_MARIQ!G176</f>
        <v>5</v>
      </c>
      <c r="H72" s="268">
        <f>VLOOKUP(D72,CDHU_183!B:G,6,0)</f>
        <v>24.84</v>
      </c>
      <c r="I72" s="268">
        <f t="shared" si="6"/>
        <v>31.509539999999998</v>
      </c>
      <c r="J72" s="280">
        <f t="shared" si="7"/>
        <v>157.55000000000001</v>
      </c>
    </row>
    <row r="73" spans="2:10" s="425" customFormat="1" ht="27.6" x14ac:dyDescent="0.3">
      <c r="B73" s="208" t="s">
        <v>14569</v>
      </c>
      <c r="C73" s="193" t="s">
        <v>14445</v>
      </c>
      <c r="D73" s="194" t="s">
        <v>10666</v>
      </c>
      <c r="E73" s="165" t="str">
        <f>VLOOKUP(D73,CDHU_183!B:G,2,0)</f>
        <v>Eletroduto de PVC corrugado flexível reforçado, diâmetro externo de 25 mm</v>
      </c>
      <c r="F73" s="194" t="str">
        <f>VLOOKUP(D73,CDHU_183!B:G,3,0)</f>
        <v>M</v>
      </c>
      <c r="G73" s="194">
        <f>MEMO_MARIQ!G179</f>
        <v>5</v>
      </c>
      <c r="H73" s="268">
        <f>VLOOKUP(D73,CDHU_183!B:G,6,0)</f>
        <v>14.37</v>
      </c>
      <c r="I73" s="268">
        <f t="shared" si="6"/>
        <v>18.228344999999997</v>
      </c>
      <c r="J73" s="280">
        <f t="shared" si="7"/>
        <v>91.14</v>
      </c>
    </row>
    <row r="74" spans="2:10" s="425" customFormat="1" x14ac:dyDescent="0.3">
      <c r="B74" s="162"/>
      <c r="C74" s="163"/>
      <c r="D74" s="163"/>
      <c r="E74" s="164"/>
      <c r="F74" s="163"/>
      <c r="G74" s="163"/>
      <c r="H74" s="351" t="s">
        <v>14602</v>
      </c>
      <c r="I74" s="351"/>
      <c r="J74" s="352">
        <f>SUM(J66:J73)</f>
        <v>1653.96</v>
      </c>
    </row>
    <row r="75" spans="2:10" s="425" customFormat="1" x14ac:dyDescent="0.3">
      <c r="B75" s="59">
        <v>6</v>
      </c>
      <c r="C75" s="60"/>
      <c r="D75" s="60"/>
      <c r="E75" s="61" t="s">
        <v>14446</v>
      </c>
      <c r="F75" s="60"/>
      <c r="G75" s="60"/>
      <c r="H75" s="265"/>
      <c r="I75" s="275"/>
      <c r="J75" s="353"/>
    </row>
    <row r="76" spans="2:10" s="425" customFormat="1" x14ac:dyDescent="0.3">
      <c r="B76" s="62" t="s">
        <v>14484</v>
      </c>
      <c r="C76" s="161" t="s">
        <v>14445</v>
      </c>
      <c r="D76" s="63" t="s">
        <v>6926</v>
      </c>
      <c r="E76" s="65" t="str">
        <f>VLOOKUP(D76,CDHU_183!B:G,2,0)</f>
        <v>Retirada de torneira ou chuveiro</v>
      </c>
      <c r="F76" s="63" t="str">
        <f>VLOOKUP(D76,CDHU_183!B:G,3,0)</f>
        <v>UN</v>
      </c>
      <c r="G76" s="63">
        <f>MEMO_MARIQ!G184</f>
        <v>3</v>
      </c>
      <c r="H76" s="266">
        <f>VLOOKUP(D76,CDHU_183!B:G,6,0)</f>
        <v>5.69</v>
      </c>
      <c r="I76" s="266">
        <f>H76*(1+$J$6)</f>
        <v>7.217765</v>
      </c>
      <c r="J76" s="279">
        <f>ROUND(G76*I76,2)</f>
        <v>21.65</v>
      </c>
    </row>
    <row r="77" spans="2:10" s="425" customFormat="1" x14ac:dyDescent="0.3">
      <c r="B77" s="62" t="s">
        <v>14485</v>
      </c>
      <c r="C77" s="193" t="s">
        <v>14445</v>
      </c>
      <c r="D77" s="194" t="s">
        <v>12054</v>
      </c>
      <c r="E77" s="165" t="str">
        <f>VLOOKUP(D77,CDHU_183!B:G,2,0)</f>
        <v>Torneira de mesa com bica móvel e alavanca</v>
      </c>
      <c r="F77" s="194" t="str">
        <f>VLOOKUP(D77,CDHU_183!B:G,3,0)</f>
        <v>UN</v>
      </c>
      <c r="G77" s="194">
        <f>MEMO_MARIQ!G187</f>
        <v>2</v>
      </c>
      <c r="H77" s="268">
        <f>VLOOKUP(D77,CDHU_183!B:G,6,0)</f>
        <v>155.94999999999999</v>
      </c>
      <c r="I77" s="268">
        <f>H77*(1+$J$6)</f>
        <v>197.82257499999997</v>
      </c>
      <c r="J77" s="280">
        <f>ROUND(G77*I77,2)</f>
        <v>395.65</v>
      </c>
    </row>
    <row r="78" spans="2:10" s="425" customFormat="1" x14ac:dyDescent="0.3">
      <c r="B78" s="62" t="s">
        <v>14486</v>
      </c>
      <c r="C78" s="161" t="s">
        <v>14445</v>
      </c>
      <c r="D78" s="63" t="s">
        <v>11774</v>
      </c>
      <c r="E78" s="65" t="str">
        <f>VLOOKUP(D78,CDHU_183!B:G,2,0)</f>
        <v>Chuveiro elétrico de 6.500W / 220V com resistência blindada</v>
      </c>
      <c r="F78" s="63" t="str">
        <f>VLOOKUP(D78,CDHU_183!B:G,3,0)</f>
        <v>UN</v>
      </c>
      <c r="G78" s="63">
        <f>MEMO_MARIQ!G190</f>
        <v>1</v>
      </c>
      <c r="H78" s="266">
        <f>VLOOKUP(D78,CDHU_183!B:G,6,0)</f>
        <v>428.8</v>
      </c>
      <c r="I78" s="266">
        <f>H78*(1+$J$6)</f>
        <v>543.93280000000004</v>
      </c>
      <c r="J78" s="279">
        <f>ROUND(G78*I78,2)</f>
        <v>543.92999999999995</v>
      </c>
    </row>
    <row r="79" spans="2:10" s="425" customFormat="1" x14ac:dyDescent="0.3">
      <c r="B79" s="62" t="s">
        <v>14547</v>
      </c>
      <c r="C79" s="161" t="s">
        <v>14445</v>
      </c>
      <c r="D79" s="63" t="s">
        <v>12186</v>
      </c>
      <c r="E79" s="65" t="str">
        <f>VLOOKUP(D79,CDHU_183!B:G,2,0)</f>
        <v>Reparo para válvula de descarga</v>
      </c>
      <c r="F79" s="63" t="str">
        <f>VLOOKUP(D79,CDHU_183!B:G,3,0)</f>
        <v>UN</v>
      </c>
      <c r="G79" s="63">
        <f>MEMO_MARIQ!G193</f>
        <v>1</v>
      </c>
      <c r="H79" s="266">
        <f>VLOOKUP(D79,CDHU_183!B:G,6,0)</f>
        <v>92.06</v>
      </c>
      <c r="I79" s="266">
        <f>H79*(1+$J$6)</f>
        <v>116.77811</v>
      </c>
      <c r="J79" s="279">
        <f>ROUND(G79*I79,2)</f>
        <v>116.78</v>
      </c>
    </row>
    <row r="80" spans="2:10" s="425" customFormat="1" x14ac:dyDescent="0.3">
      <c r="B80" s="387"/>
      <c r="C80" s="182"/>
      <c r="D80" s="182"/>
      <c r="E80" s="164"/>
      <c r="F80" s="182"/>
      <c r="G80" s="182"/>
      <c r="H80" s="385" t="s">
        <v>14602</v>
      </c>
      <c r="I80" s="385"/>
      <c r="J80" s="388">
        <f>SUM(J76:J79)</f>
        <v>1078.01</v>
      </c>
    </row>
    <row r="81" spans="2:10" s="355" customFormat="1" x14ac:dyDescent="0.3">
      <c r="B81" s="59">
        <v>7</v>
      </c>
      <c r="C81" s="60"/>
      <c r="D81" s="60"/>
      <c r="E81" s="61" t="s">
        <v>6226</v>
      </c>
      <c r="F81" s="60"/>
      <c r="G81" s="60"/>
      <c r="H81" s="265"/>
      <c r="I81" s="275"/>
      <c r="J81" s="353"/>
    </row>
    <row r="82" spans="2:10" s="355" customFormat="1" x14ac:dyDescent="0.3">
      <c r="B82" s="62" t="s">
        <v>14487</v>
      </c>
      <c r="C82" s="161" t="s">
        <v>14445</v>
      </c>
      <c r="D82" s="63" t="s">
        <v>9662</v>
      </c>
      <c r="E82" s="65" t="str">
        <f>VLOOKUP(D82,CDHU_183!B:G,2,0)</f>
        <v>Pintura especial em esmalte para lousa cor verde</v>
      </c>
      <c r="F82" s="63" t="str">
        <f>VLOOKUP(D82,CDHU_183!B:G,3,0)</f>
        <v>M2</v>
      </c>
      <c r="G82" s="63">
        <f>MEMO_MARIQ!G198</f>
        <v>5.8</v>
      </c>
      <c r="H82" s="266">
        <f>VLOOKUP(D82,CDHU_183!B:G,6,0)</f>
        <v>22.38</v>
      </c>
      <c r="I82" s="266">
        <f>H82*(1+$J$6)</f>
        <v>28.389029999999998</v>
      </c>
      <c r="J82" s="279">
        <f>ROUND(G82*I82,2)</f>
        <v>164.66</v>
      </c>
    </row>
    <row r="83" spans="2:10" s="355" customFormat="1" x14ac:dyDescent="0.3">
      <c r="B83" s="221"/>
      <c r="C83" s="183"/>
      <c r="D83" s="183"/>
      <c r="E83" s="184"/>
      <c r="F83" s="183"/>
      <c r="G83" s="183"/>
      <c r="H83" s="351" t="s">
        <v>14602</v>
      </c>
      <c r="I83" s="351"/>
      <c r="J83" s="352">
        <f>SUM(J82:J82)</f>
        <v>164.66</v>
      </c>
    </row>
    <row r="84" spans="2:10" s="355" customFormat="1" x14ac:dyDescent="0.3">
      <c r="B84" s="59">
        <v>8</v>
      </c>
      <c r="C84" s="60"/>
      <c r="D84" s="60"/>
      <c r="E84" s="61" t="s">
        <v>14447</v>
      </c>
      <c r="F84" s="60"/>
      <c r="G84" s="60"/>
      <c r="H84" s="265"/>
      <c r="I84" s="275"/>
      <c r="J84" s="353"/>
    </row>
    <row r="85" spans="2:10" s="425" customFormat="1" x14ac:dyDescent="0.3">
      <c r="B85" s="321" t="s">
        <v>14534</v>
      </c>
      <c r="C85" s="322" t="s">
        <v>14445</v>
      </c>
      <c r="D85" s="322" t="s">
        <v>6376</v>
      </c>
      <c r="E85" s="324" t="str">
        <f>VLOOKUP(D85,CDHU_183!B:G,2,0)</f>
        <v>Corte de concreto deteriorado inclusive remoção dos detritos</v>
      </c>
      <c r="F85" s="322" t="str">
        <f>VLOOKUP(D85,CDHU_183!B:G,3,0)</f>
        <v>M2</v>
      </c>
      <c r="G85" s="322">
        <f>MEMO_MARIQ!G203</f>
        <v>147.94999999999999</v>
      </c>
      <c r="H85" s="327">
        <f>VLOOKUP(D85,CDHU_183!B:G,6,0)</f>
        <v>21.78</v>
      </c>
      <c r="I85" s="327">
        <f>H85*(1+$J$6)</f>
        <v>27.627929999999999</v>
      </c>
      <c r="J85" s="328">
        <f>ROUND(G85*I85,2)</f>
        <v>4087.55</v>
      </c>
    </row>
    <row r="86" spans="2:10" s="355" customFormat="1" x14ac:dyDescent="0.3">
      <c r="B86" s="62" t="s">
        <v>14535</v>
      </c>
      <c r="C86" s="161" t="s">
        <v>14445</v>
      </c>
      <c r="D86" s="63" t="s">
        <v>7521</v>
      </c>
      <c r="E86" s="65" t="str">
        <f>VLOOKUP(D86,CDHU_183!B:G,2,0)</f>
        <v>Lastro de pedra britada</v>
      </c>
      <c r="F86" s="63" t="str">
        <f>VLOOKUP(D86,CDHU_183!B:G,3,0)</f>
        <v>M3</v>
      </c>
      <c r="G86" s="63">
        <f>MEMO_MARIQ!G206</f>
        <v>7.38</v>
      </c>
      <c r="H86" s="266">
        <f>VLOOKUP(D86,CDHU_183!B:G,6,0)</f>
        <v>126.26</v>
      </c>
      <c r="I86" s="266">
        <f>H86*(1+$J$6)</f>
        <v>160.16081</v>
      </c>
      <c r="J86" s="279">
        <f>ROUND(G86*I86,2)</f>
        <v>1181.99</v>
      </c>
    </row>
    <row r="87" spans="2:10" s="425" customFormat="1" x14ac:dyDescent="0.3">
      <c r="B87" s="62" t="s">
        <v>14538</v>
      </c>
      <c r="C87" s="161" t="s">
        <v>14445</v>
      </c>
      <c r="D87" s="63" t="s">
        <v>7438</v>
      </c>
      <c r="E87" s="431" t="str">
        <f>VLOOKUP(D87,CDHU_183!B:G,2,0)</f>
        <v>Armadura em tela soldada de aço</v>
      </c>
      <c r="F87" s="63" t="str">
        <f>VLOOKUP(D87,CDHU_183!B:G,3,0)</f>
        <v>KG</v>
      </c>
      <c r="G87" s="63">
        <f>MEMO_MARIQ!G210</f>
        <v>262.94</v>
      </c>
      <c r="H87" s="266">
        <f>VLOOKUP(D87,CDHU_183!B:G,6,0)</f>
        <v>12.71</v>
      </c>
      <c r="I87" s="266">
        <f>H87*(1+$J$6)</f>
        <v>16.122634999999999</v>
      </c>
      <c r="J87" s="279">
        <f>ROUND(G87*I87,2)</f>
        <v>4239.29</v>
      </c>
    </row>
    <row r="88" spans="2:10" s="425" customFormat="1" x14ac:dyDescent="0.3">
      <c r="B88" s="62" t="s">
        <v>14570</v>
      </c>
      <c r="C88" s="193" t="s">
        <v>14445</v>
      </c>
      <c r="D88" s="194" t="s">
        <v>7523</v>
      </c>
      <c r="E88" s="165" t="str">
        <f>VLOOKUP(D88,CDHU_183!B:G,2,0)</f>
        <v>Lona plástica</v>
      </c>
      <c r="F88" s="194" t="str">
        <f>VLOOKUP(D88,CDHU_183!B:G,3,0)</f>
        <v>M2</v>
      </c>
      <c r="G88" s="194">
        <f>MEMO_MARIQ!G213</f>
        <v>147.94999999999999</v>
      </c>
      <c r="H88" s="268">
        <f>VLOOKUP(D88,CDHU_183!B:G,6,0)</f>
        <v>3.11</v>
      </c>
      <c r="I88" s="268">
        <f>H88*(1+$J$6)</f>
        <v>3.9450349999999998</v>
      </c>
      <c r="J88" s="280">
        <f>ROUND(G88*I88,2)</f>
        <v>583.66999999999996</v>
      </c>
    </row>
    <row r="89" spans="2:10" s="425" customFormat="1" x14ac:dyDescent="0.3">
      <c r="B89" s="62" t="s">
        <v>14571</v>
      </c>
      <c r="C89" s="193" t="s">
        <v>14445</v>
      </c>
      <c r="D89" s="193" t="s">
        <v>8147</v>
      </c>
      <c r="E89" s="431" t="str">
        <f>VLOOKUP(D89,CDHU_183!B:G,2,0)</f>
        <v>Piso com requadro em concreto simples com controle de fck= 25 MPa</v>
      </c>
      <c r="F89" s="193" t="str">
        <f>VLOOKUP(D89,CDHU_183!B:G,3,0)</f>
        <v>M3</v>
      </c>
      <c r="G89" s="193">
        <f>MEMO_MARIQ!G216</f>
        <v>10.33</v>
      </c>
      <c r="H89" s="269">
        <f>VLOOKUP(D89,CDHU_183!B:G,6,0)</f>
        <v>744.02</v>
      </c>
      <c r="I89" s="269">
        <f>H89*(1+$J$6)</f>
        <v>943.78936999999996</v>
      </c>
      <c r="J89" s="281">
        <f>ROUND(G89*I89,2)</f>
        <v>9749.34</v>
      </c>
    </row>
    <row r="90" spans="2:10" s="355" customFormat="1" x14ac:dyDescent="0.3">
      <c r="B90" s="367"/>
      <c r="C90" s="424"/>
      <c r="D90" s="424"/>
      <c r="E90" s="424"/>
      <c r="F90" s="424"/>
      <c r="G90" s="424"/>
      <c r="H90" s="351" t="s">
        <v>14602</v>
      </c>
      <c r="I90" s="351"/>
      <c r="J90" s="352">
        <f>SUM(J85:J89)</f>
        <v>19841.84</v>
      </c>
    </row>
    <row r="91" spans="2:10" s="425" customFormat="1" x14ac:dyDescent="0.3">
      <c r="B91" s="59">
        <v>9</v>
      </c>
      <c r="C91" s="60"/>
      <c r="D91" s="60"/>
      <c r="E91" s="61" t="s">
        <v>6227</v>
      </c>
      <c r="F91" s="60"/>
      <c r="G91" s="60"/>
      <c r="H91" s="265"/>
      <c r="I91" s="275"/>
      <c r="J91" s="353"/>
    </row>
    <row r="92" spans="2:10" s="425" customFormat="1" ht="27.6" x14ac:dyDescent="0.3">
      <c r="B92" s="62" t="s">
        <v>14572</v>
      </c>
      <c r="C92" s="426" t="s">
        <v>14583</v>
      </c>
      <c r="D92" s="426">
        <v>97655</v>
      </c>
      <c r="E92" s="65" t="s">
        <v>14661</v>
      </c>
      <c r="F92" s="63" t="s">
        <v>6301</v>
      </c>
      <c r="G92" s="63">
        <f>MEMO_MARIQ!G222</f>
        <v>0.96</v>
      </c>
      <c r="H92" s="266">
        <v>19.55</v>
      </c>
      <c r="I92" s="266">
        <f>H92*(1+$J$6)</f>
        <v>24.799175000000002</v>
      </c>
      <c r="J92" s="279">
        <f>ROUND(G92*I92,2)</f>
        <v>23.81</v>
      </c>
    </row>
    <row r="93" spans="2:10" s="425" customFormat="1" x14ac:dyDescent="0.3">
      <c r="B93" s="62" t="s">
        <v>14573</v>
      </c>
      <c r="C93" s="479" t="s">
        <v>14660</v>
      </c>
      <c r="D93" s="480"/>
      <c r="E93" s="65" t="str">
        <f>ORÇAMENTO!D3</f>
        <v xml:space="preserve">FORNECIMENTO E INSTALAÇÃO DE TOLDO </v>
      </c>
      <c r="F93" s="63" t="str">
        <f>ORÇAMENTO!E6</f>
        <v>UN</v>
      </c>
      <c r="G93" s="63">
        <f>MEMO_MARIQ!G225</f>
        <v>1</v>
      </c>
      <c r="H93" s="266">
        <f>ORÇAMENTO!I6</f>
        <v>633.33000000000004</v>
      </c>
      <c r="I93" s="266">
        <f>H93*(1+$J$6)</f>
        <v>803.37910499999998</v>
      </c>
      <c r="J93" s="279">
        <f>ROUND(G93*I93,2)</f>
        <v>803.38</v>
      </c>
    </row>
    <row r="94" spans="2:10" s="425" customFormat="1" x14ac:dyDescent="0.3">
      <c r="B94" s="62" t="s">
        <v>14574</v>
      </c>
      <c r="C94" s="161" t="s">
        <v>14445</v>
      </c>
      <c r="D94" s="161" t="s">
        <v>6898</v>
      </c>
      <c r="E94" s="65" t="str">
        <f>VLOOKUP(D94,CDHU_183!B:G,2,0)</f>
        <v>Retirada de entelamento metálico em geral</v>
      </c>
      <c r="F94" s="63" t="str">
        <f>VLOOKUP(D94,CDHU_183!B:G,3,0)</f>
        <v>M2</v>
      </c>
      <c r="G94" s="63">
        <f>MEMO_MARIQ!G228</f>
        <v>5.85</v>
      </c>
      <c r="H94" s="266">
        <f>VLOOKUP(D94,CDHU_183!B:G,6,0)</f>
        <v>3.06</v>
      </c>
      <c r="I94" s="266">
        <f>H94*(1+$J$6)</f>
        <v>3.8816099999999998</v>
      </c>
      <c r="J94" s="279">
        <f>ROUND(G94*I94,2)</f>
        <v>22.71</v>
      </c>
    </row>
    <row r="95" spans="2:10" s="425" customFormat="1" x14ac:dyDescent="0.3">
      <c r="B95" s="62" t="s">
        <v>14658</v>
      </c>
      <c r="C95" s="161" t="s">
        <v>14445</v>
      </c>
      <c r="D95" s="161" t="s">
        <v>9862</v>
      </c>
      <c r="E95" s="65" t="str">
        <f>VLOOKUP(D95,CDHU_183!B:G,2,0)</f>
        <v>Tela de arame galvanizado fio nº 12 BWG, malha de 2´</v>
      </c>
      <c r="F95" s="63" t="str">
        <f>VLOOKUP(D95,CDHU_183!B:G,3,0)</f>
        <v>M2</v>
      </c>
      <c r="G95" s="63">
        <f>MEMO_MARIQ!G228</f>
        <v>5.85</v>
      </c>
      <c r="H95" s="266">
        <f>VLOOKUP(D95,CDHU_183!B:G,6,0)</f>
        <v>51.8</v>
      </c>
      <c r="I95" s="266">
        <f>H95*(1+$J$6)</f>
        <v>65.708299999999994</v>
      </c>
      <c r="J95" s="279">
        <f>ROUND(G95*I95,2)</f>
        <v>384.39</v>
      </c>
    </row>
    <row r="96" spans="2:10" s="425" customFormat="1" x14ac:dyDescent="0.3">
      <c r="B96" s="62" t="s">
        <v>14659</v>
      </c>
      <c r="C96" s="161" t="s">
        <v>14445</v>
      </c>
      <c r="D96" s="63" t="s">
        <v>13708</v>
      </c>
      <c r="E96" s="65" t="str">
        <f>VLOOKUP(D96,CDHU_183!B:G,2,0)</f>
        <v>Limpeza final da obra</v>
      </c>
      <c r="F96" s="63" t="str">
        <f>VLOOKUP(D96,CDHU_183!B:G,3,0)</f>
        <v>M2</v>
      </c>
      <c r="G96" s="63">
        <f>MEMO_MARIQ!G234</f>
        <v>147.94999999999999</v>
      </c>
      <c r="H96" s="266">
        <f>VLOOKUP(D96,CDHU_183!B:G,6,0)</f>
        <v>10.16</v>
      </c>
      <c r="I96" s="266">
        <f>H96*(1+$J$6)</f>
        <v>12.88796</v>
      </c>
      <c r="J96" s="279">
        <f>ROUND(G96*I96,2)</f>
        <v>1906.77</v>
      </c>
    </row>
    <row r="97" spans="1:10" s="425" customFormat="1" x14ac:dyDescent="0.3">
      <c r="A97" s="424"/>
      <c r="B97" s="367"/>
      <c r="C97" s="424"/>
      <c r="D97" s="424"/>
      <c r="E97" s="424"/>
      <c r="F97" s="424"/>
      <c r="G97" s="424"/>
      <c r="H97" s="351" t="s">
        <v>14602</v>
      </c>
      <c r="I97" s="351"/>
      <c r="J97" s="352">
        <f>SUM(J92:J96)</f>
        <v>3141.06</v>
      </c>
    </row>
    <row r="98" spans="1:10" s="425" customFormat="1" ht="15" thickBot="1" x14ac:dyDescent="0.35">
      <c r="A98" s="424"/>
      <c r="B98" s="389"/>
      <c r="C98" s="390"/>
      <c r="D98" s="390"/>
      <c r="E98" s="391"/>
      <c r="F98" s="390"/>
      <c r="G98" s="390"/>
      <c r="H98" s="392" t="s">
        <v>14603</v>
      </c>
      <c r="I98" s="393"/>
      <c r="J98" s="394">
        <f>SUM(J11,J33,J50,J64,J74,J80,J83,J90,J97)</f>
        <v>68591.090000000011</v>
      </c>
    </row>
    <row r="99" spans="1:10" s="425" customFormat="1" x14ac:dyDescent="0.3">
      <c r="A99" s="424"/>
      <c r="B99" s="424"/>
      <c r="C99" s="424"/>
      <c r="D99" s="424"/>
      <c r="E99" s="424"/>
      <c r="F99" s="424"/>
      <c r="G99" s="424"/>
      <c r="H99" s="351"/>
      <c r="I99" s="351"/>
      <c r="J99" s="357"/>
    </row>
    <row r="100" spans="1:10" s="425" customFormat="1" x14ac:dyDescent="0.3">
      <c r="A100" s="424"/>
      <c r="B100" s="481" t="s">
        <v>14675</v>
      </c>
      <c r="C100" s="482"/>
      <c r="D100" s="482"/>
      <c r="E100" s="482"/>
      <c r="F100" s="482"/>
      <c r="G100" s="482"/>
      <c r="H100" s="482"/>
      <c r="I100" s="482"/>
      <c r="J100" s="483"/>
    </row>
    <row r="101" spans="1:10" s="425" customFormat="1" x14ac:dyDescent="0.3">
      <c r="A101" s="424"/>
      <c r="B101" s="484"/>
      <c r="C101" s="485"/>
      <c r="D101" s="485"/>
      <c r="E101" s="485"/>
      <c r="F101" s="485"/>
      <c r="G101" s="485"/>
      <c r="H101" s="485"/>
      <c r="I101" s="485"/>
      <c r="J101" s="486"/>
    </row>
    <row r="102" spans="1:10" x14ac:dyDescent="0.3">
      <c r="A102" s="427"/>
      <c r="B102" s="427"/>
      <c r="C102" s="427"/>
      <c r="D102" s="427"/>
      <c r="E102" s="427"/>
      <c r="F102" s="427"/>
      <c r="G102" s="427"/>
      <c r="H102" s="267"/>
      <c r="I102" s="267"/>
      <c r="J102" s="267"/>
    </row>
    <row r="103" spans="1:10" x14ac:dyDescent="0.3">
      <c r="A103" s="427"/>
      <c r="B103" s="427"/>
      <c r="C103" s="427"/>
      <c r="D103" s="427"/>
      <c r="E103" s="427"/>
      <c r="F103" s="427"/>
      <c r="G103" s="427"/>
      <c r="H103" s="267"/>
      <c r="I103" s="267"/>
      <c r="J103" s="267"/>
    </row>
    <row r="104" spans="1:10" x14ac:dyDescent="0.3">
      <c r="A104" s="427"/>
      <c r="B104" s="427"/>
      <c r="C104" s="427"/>
      <c r="D104" s="427"/>
      <c r="E104" s="427"/>
      <c r="F104" s="427"/>
      <c r="G104" s="427"/>
      <c r="H104" s="267"/>
      <c r="I104" s="267"/>
      <c r="J104" s="267"/>
    </row>
    <row r="105" spans="1:10" x14ac:dyDescent="0.3">
      <c r="A105" s="427"/>
      <c r="B105" s="427"/>
      <c r="C105" s="427"/>
      <c r="D105" s="427"/>
      <c r="E105" s="427"/>
      <c r="F105" s="427"/>
      <c r="G105" s="222"/>
      <c r="H105" s="212"/>
      <c r="I105" s="212"/>
      <c r="J105" s="212"/>
    </row>
    <row r="106" spans="1:10" x14ac:dyDescent="0.3">
      <c r="A106" s="427"/>
      <c r="B106" s="427"/>
      <c r="C106" s="427"/>
      <c r="D106" s="427"/>
      <c r="E106" s="427"/>
      <c r="F106" s="427"/>
      <c r="G106" s="222"/>
    </row>
    <row r="107" spans="1:10" x14ac:dyDescent="0.3">
      <c r="A107" s="427"/>
      <c r="B107" s="427"/>
      <c r="C107" s="427"/>
      <c r="D107" s="427"/>
      <c r="E107" s="427"/>
      <c r="F107" s="427"/>
      <c r="G107" s="222"/>
    </row>
    <row r="108" spans="1:10" x14ac:dyDescent="0.3">
      <c r="A108" s="427"/>
      <c r="B108" s="427"/>
      <c r="C108" s="427"/>
      <c r="D108" s="427"/>
      <c r="E108" s="427"/>
      <c r="F108" s="427"/>
      <c r="G108" s="222"/>
    </row>
    <row r="109" spans="1:10" x14ac:dyDescent="0.3">
      <c r="A109" s="427"/>
      <c r="B109" s="427"/>
      <c r="C109" s="427"/>
      <c r="D109" s="427"/>
      <c r="E109" s="427"/>
      <c r="F109" s="427"/>
      <c r="G109" s="222"/>
    </row>
    <row r="110" spans="1:10" x14ac:dyDescent="0.3">
      <c r="A110" s="427"/>
      <c r="B110" s="427"/>
      <c r="C110" s="427"/>
      <c r="D110" s="427"/>
      <c r="E110" s="427"/>
      <c r="F110" s="427"/>
      <c r="G110" s="427"/>
    </row>
    <row r="111" spans="1:10" x14ac:dyDescent="0.3">
      <c r="H111" s="272"/>
      <c r="I111" s="276" t="s">
        <v>14561</v>
      </c>
      <c r="J111" s="284"/>
    </row>
    <row r="112" spans="1:10" x14ac:dyDescent="0.3">
      <c r="H112" s="272"/>
      <c r="I112" s="277" t="s">
        <v>14562</v>
      </c>
      <c r="J112" s="284"/>
    </row>
    <row r="113" spans="8:10" x14ac:dyDescent="0.3">
      <c r="H113" s="272"/>
      <c r="I113" s="276" t="s">
        <v>14563</v>
      </c>
      <c r="J113" s="284"/>
    </row>
    <row r="114" spans="8:10" x14ac:dyDescent="0.3">
      <c r="H114" s="272"/>
      <c r="I114" s="277" t="s">
        <v>14564</v>
      </c>
      <c r="J114" s="284"/>
    </row>
    <row r="115" spans="8:10" x14ac:dyDescent="0.3">
      <c r="H115" s="272"/>
      <c r="I115" s="272"/>
      <c r="J115" s="284"/>
    </row>
    <row r="116" spans="8:10" x14ac:dyDescent="0.3">
      <c r="H116" s="267"/>
      <c r="I116" s="267"/>
      <c r="J116" s="267"/>
    </row>
  </sheetData>
  <protectedRanges>
    <protectedRange sqref="E3:E5" name="Intervalo1_1_1_10_1"/>
  </protectedRanges>
  <mergeCells count="7">
    <mergeCell ref="K63:L63"/>
    <mergeCell ref="C93:D93"/>
    <mergeCell ref="B100:J101"/>
    <mergeCell ref="B1:J1"/>
    <mergeCell ref="B2:J2"/>
    <mergeCell ref="B3:J3"/>
    <mergeCell ref="C42:D42"/>
  </mergeCells>
  <conditionalFormatting sqref="G7:I7">
    <cfRule type="cellIs" dxfId="77" priority="1" stopIfTrue="1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53" fitToHeight="2" orientation="portrait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"/>
  <sheetViews>
    <sheetView view="pageBreakPreview" topLeftCell="B1" zoomScaleNormal="100" zoomScaleSheetLayoutView="100" workbookViewId="0">
      <selection activeCell="E12" sqref="E12"/>
    </sheetView>
  </sheetViews>
  <sheetFormatPr defaultColWidth="9.109375" defaultRowHeight="14.4" x14ac:dyDescent="0.3"/>
  <cols>
    <col min="1" max="1" width="9.109375" style="56" hidden="1" customWidth="1"/>
    <col min="2" max="2" width="8.5546875" style="56" bestFit="1" customWidth="1"/>
    <col min="3" max="3" width="16.44140625" style="56" customWidth="1"/>
    <col min="4" max="4" width="15.109375" style="56" customWidth="1"/>
    <col min="5" max="5" width="65.6640625" style="56" customWidth="1"/>
    <col min="6" max="6" width="6" style="56" bestFit="1" customWidth="1"/>
    <col min="7" max="7" width="9.88671875" style="56" bestFit="1" customWidth="1"/>
    <col min="8" max="8" width="16.109375" style="273" customWidth="1"/>
    <col min="9" max="9" width="16.44140625" style="273" customWidth="1"/>
    <col min="10" max="10" width="18.6640625" style="273" customWidth="1"/>
    <col min="11" max="11" width="20.5546875" style="273" customWidth="1"/>
    <col min="12" max="12" width="10.88671875" style="56" bestFit="1" customWidth="1"/>
    <col min="13" max="16384" width="9.109375" style="56"/>
  </cols>
  <sheetData>
    <row r="1" spans="2:11" ht="26.25" customHeight="1" x14ac:dyDescent="0.3">
      <c r="B1" s="499" t="s">
        <v>6210</v>
      </c>
      <c r="C1" s="500"/>
      <c r="D1" s="500"/>
      <c r="E1" s="500"/>
      <c r="F1" s="500"/>
      <c r="G1" s="500"/>
      <c r="H1" s="500"/>
      <c r="I1" s="500"/>
      <c r="J1" s="500"/>
      <c r="K1" s="500"/>
    </row>
    <row r="2" spans="2:11" x14ac:dyDescent="0.3">
      <c r="B2" s="501" t="s">
        <v>14549</v>
      </c>
      <c r="C2" s="502"/>
      <c r="D2" s="502"/>
      <c r="E2" s="502"/>
      <c r="F2" s="502"/>
      <c r="G2" s="502"/>
      <c r="H2" s="502"/>
      <c r="I2" s="502"/>
      <c r="J2" s="502"/>
      <c r="K2" s="502"/>
    </row>
    <row r="3" spans="2:11" ht="15" customHeight="1" x14ac:dyDescent="0.3">
      <c r="B3" s="494" t="s">
        <v>14482</v>
      </c>
      <c r="C3" s="494"/>
      <c r="D3" s="494"/>
      <c r="E3" s="494"/>
      <c r="F3" s="494"/>
      <c r="G3" s="494"/>
      <c r="H3" s="494"/>
      <c r="I3" s="494"/>
      <c r="J3" s="494"/>
      <c r="K3" s="494"/>
    </row>
    <row r="4" spans="2:11" s="212" customFormat="1" ht="15" thickBot="1" x14ac:dyDescent="0.35">
      <c r="B4" s="498" t="s">
        <v>14682</v>
      </c>
      <c r="C4" s="498"/>
      <c r="D4" s="498"/>
      <c r="E4" s="498"/>
      <c r="F4" s="498"/>
      <c r="G4" s="498"/>
      <c r="H4" s="498"/>
      <c r="I4" s="498"/>
      <c r="J4" s="498"/>
      <c r="K4" s="498"/>
    </row>
    <row r="5" spans="2:11" x14ac:dyDescent="0.3">
      <c r="B5" s="53" t="s">
        <v>6212</v>
      </c>
      <c r="C5" s="54" t="s">
        <v>6213</v>
      </c>
      <c r="D5" s="54" t="s">
        <v>6214</v>
      </c>
      <c r="E5" s="58" t="s">
        <v>6215</v>
      </c>
      <c r="F5" s="54" t="s">
        <v>6216</v>
      </c>
      <c r="G5" s="55" t="s">
        <v>6217</v>
      </c>
      <c r="H5" s="264" t="s">
        <v>14683</v>
      </c>
      <c r="I5" s="274" t="s">
        <v>14679</v>
      </c>
      <c r="J5" s="434" t="s">
        <v>14680</v>
      </c>
      <c r="K5" s="278" t="s">
        <v>14681</v>
      </c>
    </row>
    <row r="6" spans="2:11" s="354" customFormat="1" ht="41.4" x14ac:dyDescent="0.3">
      <c r="B6" s="341" t="s">
        <v>14523</v>
      </c>
      <c r="C6" s="496" t="s">
        <v>14472</v>
      </c>
      <c r="D6" s="497"/>
      <c r="E6" s="432" t="s">
        <v>14587</v>
      </c>
      <c r="F6" s="195" t="s">
        <v>6301</v>
      </c>
      <c r="G6" s="195">
        <f>MEMO_MARIQ!G100</f>
        <v>88.4</v>
      </c>
      <c r="H6" s="439">
        <f>G6*0.5</f>
        <v>44.2</v>
      </c>
      <c r="I6" s="339"/>
      <c r="J6" s="436"/>
      <c r="K6" s="340"/>
    </row>
    <row r="7" spans="2:11" s="354" customFormat="1" ht="27.6" x14ac:dyDescent="0.3">
      <c r="B7" s="333" t="s">
        <v>14524</v>
      </c>
      <c r="C7" s="334" t="s">
        <v>14445</v>
      </c>
      <c r="D7" s="64" t="s">
        <v>5096</v>
      </c>
      <c r="E7" s="324" t="str">
        <f>VLOOKUP(D7,CDHU_183!B:G,2,0)</f>
        <v>Telhamento em cimento reforçado com fio sintético CRFS - perfil ondulado de 6 mm</v>
      </c>
      <c r="F7" s="334" t="str">
        <f>VLOOKUP(D7,CDHU_183!B:G,3,0)</f>
        <v>M2</v>
      </c>
      <c r="G7" s="334">
        <f>MEMO_MARIQ!G130</f>
        <v>77.48</v>
      </c>
      <c r="H7" s="439">
        <f t="shared" ref="H7:H9" si="0">G7*0.5</f>
        <v>38.74</v>
      </c>
      <c r="I7" s="378"/>
      <c r="J7" s="437"/>
      <c r="K7" s="379"/>
    </row>
    <row r="8" spans="2:11" s="354" customFormat="1" x14ac:dyDescent="0.3">
      <c r="B8" s="62" t="s">
        <v>14538</v>
      </c>
      <c r="C8" s="161" t="s">
        <v>14445</v>
      </c>
      <c r="D8" s="63" t="s">
        <v>7438</v>
      </c>
      <c r="E8" s="433" t="str">
        <f>VLOOKUP(D8,CDHU_183!B:G,2,0)</f>
        <v>Armadura em tela soldada de aço</v>
      </c>
      <c r="F8" s="63" t="str">
        <f>VLOOKUP(D8,CDHU_183!B:G,3,0)</f>
        <v>KG</v>
      </c>
      <c r="G8" s="63">
        <f>MEMO_MARIQ!G210</f>
        <v>262.94</v>
      </c>
      <c r="H8" s="439">
        <f t="shared" si="0"/>
        <v>131.47</v>
      </c>
      <c r="I8" s="266"/>
      <c r="J8" s="435"/>
      <c r="K8" s="279"/>
    </row>
    <row r="9" spans="2:11" s="354" customFormat="1" x14ac:dyDescent="0.3">
      <c r="B9" s="62" t="s">
        <v>14571</v>
      </c>
      <c r="C9" s="193" t="s">
        <v>14445</v>
      </c>
      <c r="D9" s="193" t="s">
        <v>8147</v>
      </c>
      <c r="E9" s="433" t="str">
        <f>VLOOKUP(D9,CDHU_183!B:G,2,0)</f>
        <v>Piso com requadro em concreto simples com controle de fck= 25 MPa</v>
      </c>
      <c r="F9" s="193" t="str">
        <f>VLOOKUP(D9,CDHU_183!B:G,3,0)</f>
        <v>M3</v>
      </c>
      <c r="G9" s="193">
        <f>MEMO_MARIQ!G216</f>
        <v>10.33</v>
      </c>
      <c r="H9" s="439">
        <f t="shared" si="0"/>
        <v>5.165</v>
      </c>
      <c r="I9" s="269"/>
      <c r="J9" s="438"/>
      <c r="K9" s="281"/>
    </row>
  </sheetData>
  <protectedRanges>
    <protectedRange sqref="E3" name="Intervalo1_1_1_10_1"/>
  </protectedRanges>
  <mergeCells count="5">
    <mergeCell ref="B4:K4"/>
    <mergeCell ref="C6:D6"/>
    <mergeCell ref="B3:K3"/>
    <mergeCell ref="B1:K1"/>
    <mergeCell ref="B2:K2"/>
  </mergeCells>
  <phoneticPr fontId="33" type="noConversion"/>
  <conditionalFormatting sqref="G5:I5">
    <cfRule type="cellIs" dxfId="76" priority="28" stopIfTrue="1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51" fitToHeight="2" orientation="portrait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3"/>
  <sheetViews>
    <sheetView tabSelected="1" view="pageBreakPreview" topLeftCell="B4" zoomScale="85" zoomScaleNormal="100" zoomScaleSheetLayoutView="85" workbookViewId="0">
      <selection activeCell="G30" sqref="G30:G31"/>
    </sheetView>
  </sheetViews>
  <sheetFormatPr defaultColWidth="9.109375" defaultRowHeight="14.4" x14ac:dyDescent="0.3"/>
  <cols>
    <col min="1" max="1" width="0" style="361" hidden="1" customWidth="1"/>
    <col min="2" max="2" width="9.109375" style="361"/>
    <col min="3" max="3" width="41.6640625" style="361" customWidth="1"/>
    <col min="4" max="5" width="14.33203125" style="361" customWidth="1"/>
    <col min="6" max="6" width="20.5546875" style="361" customWidth="1"/>
    <col min="7" max="8" width="17.5546875" style="361" customWidth="1"/>
    <col min="9" max="16384" width="9.109375" style="361"/>
  </cols>
  <sheetData>
    <row r="1" spans="2:9" ht="50.25" customHeight="1" x14ac:dyDescent="0.3">
      <c r="B1" s="504" t="s">
        <v>14555</v>
      </c>
      <c r="C1" s="504"/>
      <c r="D1" s="504"/>
      <c r="E1" s="504"/>
      <c r="F1" s="504"/>
      <c r="G1" s="504"/>
      <c r="H1" s="504"/>
    </row>
    <row r="2" spans="2:9" ht="15.6" x14ac:dyDescent="0.3">
      <c r="B2" s="515" t="s">
        <v>14556</v>
      </c>
      <c r="C2" s="515"/>
      <c r="D2" s="515"/>
      <c r="E2" s="515"/>
      <c r="F2" s="515"/>
      <c r="G2" s="515"/>
      <c r="H2" s="515"/>
    </row>
    <row r="3" spans="2:9" ht="15.6" x14ac:dyDescent="0.3">
      <c r="B3" s="403"/>
      <c r="C3" s="515" t="s">
        <v>14549</v>
      </c>
      <c r="D3" s="515"/>
      <c r="E3" s="515"/>
      <c r="F3" s="515"/>
      <c r="G3" s="515"/>
      <c r="H3" s="515"/>
    </row>
    <row r="4" spans="2:9" ht="15.6" x14ac:dyDescent="0.3">
      <c r="B4" s="403"/>
      <c r="C4" s="515" t="s">
        <v>14482</v>
      </c>
      <c r="D4" s="515"/>
      <c r="E4" s="515"/>
      <c r="F4" s="515"/>
      <c r="G4" s="515"/>
      <c r="H4" s="515"/>
    </row>
    <row r="5" spans="2:9" ht="16.2" thickBot="1" x14ac:dyDescent="0.35">
      <c r="B5" s="403"/>
      <c r="C5" s="363"/>
      <c r="D5" s="363"/>
      <c r="E5" s="363"/>
      <c r="F5" s="363"/>
      <c r="G5" s="363"/>
      <c r="H5" s="363"/>
    </row>
    <row r="6" spans="2:9" ht="15.75" customHeight="1" thickBot="1" x14ac:dyDescent="0.35">
      <c r="B6" s="404"/>
      <c r="C6" s="516" t="s">
        <v>14657</v>
      </c>
      <c r="D6" s="516"/>
      <c r="E6" s="516"/>
      <c r="F6" s="516"/>
      <c r="G6" s="405">
        <f ca="1">TODAY()</f>
        <v>44677</v>
      </c>
      <c r="H6" s="406"/>
    </row>
    <row r="7" spans="2:9" x14ac:dyDescent="0.3">
      <c r="B7" s="505" t="s">
        <v>14551</v>
      </c>
      <c r="C7" s="507" t="s">
        <v>7</v>
      </c>
      <c r="D7" s="509" t="s">
        <v>14552</v>
      </c>
      <c r="E7" s="509"/>
      <c r="F7" s="509"/>
      <c r="G7" s="507" t="s">
        <v>14553</v>
      </c>
      <c r="H7" s="510" t="s">
        <v>14554</v>
      </c>
    </row>
    <row r="8" spans="2:9" x14ac:dyDescent="0.3">
      <c r="B8" s="506"/>
      <c r="C8" s="508"/>
      <c r="D8" s="368">
        <v>1</v>
      </c>
      <c r="E8" s="368">
        <v>2</v>
      </c>
      <c r="F8" s="368">
        <v>3</v>
      </c>
      <c r="G8" s="508"/>
      <c r="H8" s="511"/>
    </row>
    <row r="9" spans="2:9" x14ac:dyDescent="0.3">
      <c r="B9" s="506"/>
      <c r="C9" s="508"/>
      <c r="D9" s="366" t="s">
        <v>14609</v>
      </c>
      <c r="E9" s="366" t="s">
        <v>14610</v>
      </c>
      <c r="F9" s="366" t="s">
        <v>14611</v>
      </c>
      <c r="G9" s="508"/>
      <c r="H9" s="511"/>
    </row>
    <row r="10" spans="2:9" x14ac:dyDescent="0.3">
      <c r="B10" s="514">
        <v>1</v>
      </c>
      <c r="C10" s="503" t="str">
        <f>'ORC_MARIQ '!E8</f>
        <v>SERVIÇOS PRELIMINARES</v>
      </c>
      <c r="D10" s="213">
        <v>1</v>
      </c>
      <c r="E10" s="214"/>
      <c r="F10" s="214"/>
      <c r="G10" s="517">
        <f>'ORC_MARIQ '!J11</f>
        <v>3099.28</v>
      </c>
      <c r="H10" s="513">
        <f>IF($G$28=0,0,G10/$G$28)</f>
        <v>4.5184877511058645E-2</v>
      </c>
      <c r="I10" s="369">
        <f>SUM(D10+E10+F10)</f>
        <v>1</v>
      </c>
    </row>
    <row r="11" spans="2:9" x14ac:dyDescent="0.3">
      <c r="B11" s="514"/>
      <c r="C11" s="503"/>
      <c r="D11" s="215">
        <f>$G$10*D10</f>
        <v>3099.28</v>
      </c>
      <c r="E11" s="370">
        <f>$G$10*E10</f>
        <v>0</v>
      </c>
      <c r="F11" s="370">
        <f>$G$10*F10</f>
        <v>0</v>
      </c>
      <c r="G11" s="517"/>
      <c r="H11" s="513"/>
      <c r="I11" s="369"/>
    </row>
    <row r="12" spans="2:9" x14ac:dyDescent="0.3">
      <c r="B12" s="514">
        <v>2</v>
      </c>
      <c r="C12" s="503" t="str">
        <f>'ORC_MARIQ '!E12</f>
        <v>ESQUADRIAS</v>
      </c>
      <c r="D12" s="213">
        <v>1</v>
      </c>
      <c r="E12" s="214"/>
      <c r="F12" s="214"/>
      <c r="G12" s="517">
        <f>'ORC_MARIQ '!J33</f>
        <v>5502.7800000000007</v>
      </c>
      <c r="H12" s="513">
        <f>IF($G$28=0,0,G12/$G$28)</f>
        <v>8.0225871902604259E-2</v>
      </c>
      <c r="I12" s="369">
        <f t="shared" ref="I12:I26" si="0">SUM(D12+E12+F12)</f>
        <v>1</v>
      </c>
    </row>
    <row r="13" spans="2:9" x14ac:dyDescent="0.3">
      <c r="B13" s="514"/>
      <c r="C13" s="503"/>
      <c r="D13" s="215">
        <f>$G$12*D12</f>
        <v>5502.7800000000007</v>
      </c>
      <c r="E13" s="370">
        <f>$G$12*E12</f>
        <v>0</v>
      </c>
      <c r="F13" s="370">
        <f>$G$12*F12</f>
        <v>0</v>
      </c>
      <c r="G13" s="517"/>
      <c r="H13" s="513"/>
      <c r="I13" s="369"/>
    </row>
    <row r="14" spans="2:9" x14ac:dyDescent="0.3">
      <c r="B14" s="514">
        <v>3</v>
      </c>
      <c r="C14" s="503" t="str">
        <f>'ORC_MARIQ '!E34</f>
        <v>SISTEMAS DE VEDAÇÃO VERTICAL</v>
      </c>
      <c r="D14" s="213">
        <v>0.2</v>
      </c>
      <c r="E14" s="213">
        <v>0.8</v>
      </c>
      <c r="F14" s="214"/>
      <c r="G14" s="517">
        <f>'ORC_MARIQ '!J50</f>
        <v>22098.540000000005</v>
      </c>
      <c r="H14" s="513">
        <f>IF($G$28=0,0,G14/$G$28)</f>
        <v>0.32217799717135276</v>
      </c>
      <c r="I14" s="369">
        <f t="shared" si="0"/>
        <v>1</v>
      </c>
    </row>
    <row r="15" spans="2:9" x14ac:dyDescent="0.3">
      <c r="B15" s="514"/>
      <c r="C15" s="503"/>
      <c r="D15" s="215">
        <f>$G$14*D14</f>
        <v>4419.7080000000014</v>
      </c>
      <c r="E15" s="215">
        <f>$G$14*E14</f>
        <v>17678.832000000006</v>
      </c>
      <c r="F15" s="370">
        <f>$G$14*F14</f>
        <v>0</v>
      </c>
      <c r="G15" s="517"/>
      <c r="H15" s="513"/>
      <c r="I15" s="369"/>
    </row>
    <row r="16" spans="2:9" x14ac:dyDescent="0.3">
      <c r="B16" s="514">
        <v>4</v>
      </c>
      <c r="C16" s="512" t="str">
        <f>'ORC_MARIQ '!E51</f>
        <v>SISTEMAS DE COBERTURA</v>
      </c>
      <c r="D16" s="213">
        <v>0.65</v>
      </c>
      <c r="E16" s="213">
        <v>0.35</v>
      </c>
      <c r="F16" s="214"/>
      <c r="G16" s="517">
        <f>'ORC_MARIQ '!J64</f>
        <v>12010.96</v>
      </c>
      <c r="H16" s="513">
        <f>IF($G$28=0,0,G16/$G$28)</f>
        <v>0.17510962429668339</v>
      </c>
      <c r="I16" s="369">
        <f t="shared" si="0"/>
        <v>1</v>
      </c>
    </row>
    <row r="17" spans="2:9" x14ac:dyDescent="0.3">
      <c r="B17" s="514"/>
      <c r="C17" s="512"/>
      <c r="D17" s="215">
        <f>$G$16*D16</f>
        <v>7807.1239999999998</v>
      </c>
      <c r="E17" s="215">
        <f>$G$16*E16</f>
        <v>4203.8359999999993</v>
      </c>
      <c r="F17" s="370">
        <f>$G$16*F16</f>
        <v>0</v>
      </c>
      <c r="G17" s="517"/>
      <c r="H17" s="513"/>
      <c r="I17" s="369"/>
    </row>
    <row r="18" spans="2:9" x14ac:dyDescent="0.3">
      <c r="B18" s="514">
        <v>5</v>
      </c>
      <c r="C18" s="512" t="str">
        <f>'ORC_MARIQ '!E65</f>
        <v>INSTALAÇÕES E REPAROS ELÉTRICOS</v>
      </c>
      <c r="D18" s="213">
        <v>1</v>
      </c>
      <c r="E18" s="214"/>
      <c r="F18" s="214"/>
      <c r="G18" s="517">
        <f>'ORC_MARIQ '!J74</f>
        <v>1653.96</v>
      </c>
      <c r="H18" s="513">
        <f>IF($G$28=0,0,G18/$G$28)</f>
        <v>2.4113336003262226E-2</v>
      </c>
      <c r="I18" s="369">
        <f t="shared" si="0"/>
        <v>1</v>
      </c>
    </row>
    <row r="19" spans="2:9" x14ac:dyDescent="0.3">
      <c r="B19" s="514"/>
      <c r="C19" s="512"/>
      <c r="D19" s="215">
        <f>$G$18*D18</f>
        <v>1653.96</v>
      </c>
      <c r="E19" s="370">
        <f>$G$18*E18</f>
        <v>0</v>
      </c>
      <c r="F19" s="370">
        <f>$G$18*F18</f>
        <v>0</v>
      </c>
      <c r="G19" s="517"/>
      <c r="H19" s="513"/>
      <c r="I19" s="369"/>
    </row>
    <row r="20" spans="2:9" x14ac:dyDescent="0.3">
      <c r="B20" s="514">
        <v>6</v>
      </c>
      <c r="C20" s="503" t="str">
        <f>'ORC_MARIQ '!E75</f>
        <v>INSTALAÇÕES E REPAROS HIDROSSANITÁRIOS</v>
      </c>
      <c r="D20" s="419">
        <v>0</v>
      </c>
      <c r="E20" s="420">
        <v>0</v>
      </c>
      <c r="F20" s="213">
        <v>1</v>
      </c>
      <c r="G20" s="517">
        <f>'ORC_MARIQ '!J80</f>
        <v>1078.01</v>
      </c>
      <c r="H20" s="513">
        <f>IF($G$28=0,0,G20/$G$28)</f>
        <v>1.5716472795519066E-2</v>
      </c>
      <c r="I20" s="369">
        <f t="shared" si="0"/>
        <v>1</v>
      </c>
    </row>
    <row r="21" spans="2:9" x14ac:dyDescent="0.3">
      <c r="B21" s="514"/>
      <c r="C21" s="503"/>
      <c r="D21" s="370">
        <f>$G$20*D20</f>
        <v>0</v>
      </c>
      <c r="E21" s="418">
        <f>$G$20*E20</f>
        <v>0</v>
      </c>
      <c r="F21" s="415">
        <f>$G$20*F20</f>
        <v>1078.01</v>
      </c>
      <c r="G21" s="517"/>
      <c r="H21" s="513"/>
      <c r="I21" s="369"/>
    </row>
    <row r="22" spans="2:9" x14ac:dyDescent="0.3">
      <c r="B22" s="514">
        <v>7</v>
      </c>
      <c r="C22" s="503" t="str">
        <f>'ORC_MARIQ '!E81</f>
        <v>PINTURAS E ACABAMENTOS</v>
      </c>
      <c r="D22" s="214"/>
      <c r="E22" s="417">
        <v>0</v>
      </c>
      <c r="F22" s="213">
        <v>1</v>
      </c>
      <c r="G22" s="517">
        <f>'ORC_MARIQ '!J83</f>
        <v>164.66</v>
      </c>
      <c r="H22" s="513">
        <f>IF($G$28=0,0,G22/$G$28)</f>
        <v>2.4006033436704383E-3</v>
      </c>
      <c r="I22" s="369">
        <f t="shared" si="0"/>
        <v>1</v>
      </c>
    </row>
    <row r="23" spans="2:9" x14ac:dyDescent="0.3">
      <c r="B23" s="514"/>
      <c r="C23" s="503"/>
      <c r="D23" s="370">
        <f>$G$22*D22</f>
        <v>0</v>
      </c>
      <c r="E23" s="418">
        <f>$G$22*E22</f>
        <v>0</v>
      </c>
      <c r="F23" s="215">
        <f>$G$22*F22</f>
        <v>164.66</v>
      </c>
      <c r="G23" s="517"/>
      <c r="H23" s="513"/>
      <c r="I23" s="369"/>
    </row>
    <row r="24" spans="2:9" x14ac:dyDescent="0.3">
      <c r="B24" s="514">
        <v>8</v>
      </c>
      <c r="C24" s="503" t="str">
        <f>'ORC_MARIQ '!E84</f>
        <v>SISTEMAS DE PISOS</v>
      </c>
      <c r="D24" s="214"/>
      <c r="E24" s="213">
        <v>0.15</v>
      </c>
      <c r="F24" s="213">
        <v>0.85</v>
      </c>
      <c r="G24" s="517">
        <f>'ORC_MARIQ '!J90</f>
        <v>19841.84</v>
      </c>
      <c r="H24" s="513">
        <f>IF($G$28=0,0,G24/$G$28)</f>
        <v>0.28927722244973797</v>
      </c>
      <c r="I24" s="369">
        <f t="shared" si="0"/>
        <v>1</v>
      </c>
    </row>
    <row r="25" spans="2:9" x14ac:dyDescent="0.3">
      <c r="B25" s="514"/>
      <c r="C25" s="503"/>
      <c r="D25" s="371">
        <f>$G$24*D24</f>
        <v>0</v>
      </c>
      <c r="E25" s="362">
        <f>$G$24*E24</f>
        <v>2976.2759999999998</v>
      </c>
      <c r="F25" s="215">
        <f>$G$24*F24</f>
        <v>16865.563999999998</v>
      </c>
      <c r="G25" s="517"/>
      <c r="H25" s="513"/>
      <c r="I25" s="369"/>
    </row>
    <row r="26" spans="2:9" x14ac:dyDescent="0.3">
      <c r="B26" s="514">
        <v>9</v>
      </c>
      <c r="C26" s="503" t="str">
        <f>'ORC_MARIQ '!E91</f>
        <v>SERVIÇOS COMPLEMENTARES</v>
      </c>
      <c r="D26" s="214"/>
      <c r="E26" s="214"/>
      <c r="F26" s="213">
        <v>1</v>
      </c>
      <c r="G26" s="517">
        <f>'ORC_MARIQ '!J97</f>
        <v>3141.06</v>
      </c>
      <c r="H26" s="513">
        <f>IF($G$28=0,0,G26/$G$28)</f>
        <v>4.579399452611118E-2</v>
      </c>
      <c r="I26" s="369">
        <f t="shared" si="0"/>
        <v>1</v>
      </c>
    </row>
    <row r="27" spans="2:9" x14ac:dyDescent="0.3">
      <c r="B27" s="518"/>
      <c r="C27" s="503"/>
      <c r="D27" s="371">
        <f>$G$24*D26</f>
        <v>0</v>
      </c>
      <c r="E27" s="371">
        <f>$G$24*E26</f>
        <v>0</v>
      </c>
      <c r="F27" s="215">
        <f>$G$26*F26</f>
        <v>3141.06</v>
      </c>
      <c r="G27" s="517"/>
      <c r="H27" s="513"/>
      <c r="I27" s="369"/>
    </row>
    <row r="28" spans="2:9" x14ac:dyDescent="0.3">
      <c r="B28" s="398"/>
      <c r="C28" s="372" t="s">
        <v>14557</v>
      </c>
      <c r="D28" s="216">
        <f>SUM(D11,D13,D15,D17,D19,D21,D23,D25,D27)</f>
        <v>22482.852000000003</v>
      </c>
      <c r="E28" s="216">
        <f>SUM(E11,E13,E15,E17,E19,E21,E23,E25,E27)</f>
        <v>24858.944000000003</v>
      </c>
      <c r="F28" s="216">
        <f>SUM(F11,F13,F15,F17,F19,F21,F23,F25,F27)</f>
        <v>21249.293999999998</v>
      </c>
      <c r="G28" s="522">
        <f>SUM(G10:G27)</f>
        <v>68591.090000000011</v>
      </c>
      <c r="H28" s="513">
        <f>IF($G$28=0,0,G28/$G$28)</f>
        <v>1</v>
      </c>
    </row>
    <row r="29" spans="2:9" x14ac:dyDescent="0.3">
      <c r="B29" s="399"/>
      <c r="C29" s="372" t="s">
        <v>14558</v>
      </c>
      <c r="D29" s="216">
        <f>D28</f>
        <v>22482.852000000003</v>
      </c>
      <c r="E29" s="216">
        <f>E28+D29</f>
        <v>47341.796000000002</v>
      </c>
      <c r="F29" s="216">
        <f>F28+E29</f>
        <v>68591.09</v>
      </c>
      <c r="G29" s="503"/>
      <c r="H29" s="513"/>
    </row>
    <row r="30" spans="2:9" x14ac:dyDescent="0.3">
      <c r="B30" s="399"/>
      <c r="C30" s="372" t="s">
        <v>14560</v>
      </c>
      <c r="D30" s="217">
        <f>IF($G$28=0,0,SUM((D28/$G$28)))</f>
        <v>0.3277809406440399</v>
      </c>
      <c r="E30" s="217">
        <f>IF($G$28=0,0,SUM((E28/$G$28)))</f>
        <v>0.36242234960838204</v>
      </c>
      <c r="F30" s="217">
        <f>IF($G$28=0,0,SUM((F28/$G$28)))</f>
        <v>0.30979670974757795</v>
      </c>
      <c r="G30" s="520">
        <f>SUM(D30:F30)</f>
        <v>1</v>
      </c>
      <c r="H30" s="513"/>
    </row>
    <row r="31" spans="2:9" ht="15" thickBot="1" x14ac:dyDescent="0.35">
      <c r="B31" s="400"/>
      <c r="C31" s="401" t="s">
        <v>14559</v>
      </c>
      <c r="D31" s="402">
        <f>D30</f>
        <v>0.3277809406440399</v>
      </c>
      <c r="E31" s="402">
        <f>E30+D31</f>
        <v>0.690203290252422</v>
      </c>
      <c r="F31" s="402">
        <f>F30+E31</f>
        <v>1</v>
      </c>
      <c r="G31" s="521"/>
      <c r="H31" s="519"/>
    </row>
    <row r="32" spans="2:9" x14ac:dyDescent="0.3">
      <c r="B32" s="363"/>
      <c r="C32" s="363"/>
      <c r="D32" s="363"/>
      <c r="E32" s="363"/>
      <c r="F32" s="363"/>
      <c r="G32" s="363"/>
      <c r="H32" s="363"/>
      <c r="I32" s="363"/>
    </row>
    <row r="33" spans="2:9" x14ac:dyDescent="0.3">
      <c r="B33" s="363"/>
      <c r="C33" s="363"/>
      <c r="D33" s="363"/>
      <c r="E33" s="363"/>
      <c r="F33" s="363"/>
      <c r="G33" s="363"/>
      <c r="H33" s="363"/>
      <c r="I33" s="363"/>
    </row>
    <row r="34" spans="2:9" x14ac:dyDescent="0.3">
      <c r="B34" s="363"/>
      <c r="C34" s="363"/>
      <c r="D34" s="363"/>
      <c r="E34" s="363"/>
      <c r="F34" s="356"/>
      <c r="G34" s="356"/>
      <c r="H34" s="416"/>
      <c r="I34" s="363"/>
    </row>
    <row r="35" spans="2:9" x14ac:dyDescent="0.3">
      <c r="B35" s="363"/>
      <c r="C35" s="363"/>
      <c r="D35" s="363"/>
      <c r="E35" s="363"/>
      <c r="F35" s="356"/>
      <c r="G35" s="356"/>
      <c r="H35" s="356"/>
      <c r="I35" s="363"/>
    </row>
    <row r="36" spans="2:9" x14ac:dyDescent="0.3">
      <c r="B36" s="363"/>
      <c r="C36" s="363"/>
      <c r="D36" s="363"/>
      <c r="E36" s="363"/>
      <c r="F36" s="356"/>
      <c r="G36" s="356"/>
      <c r="H36" s="356"/>
      <c r="I36" s="363"/>
    </row>
    <row r="37" spans="2:9" x14ac:dyDescent="0.3">
      <c r="B37" s="363"/>
      <c r="C37" s="363"/>
      <c r="D37" s="363"/>
      <c r="E37" s="363"/>
      <c r="F37" s="222"/>
      <c r="G37" s="364" t="s">
        <v>14561</v>
      </c>
      <c r="H37" s="407"/>
      <c r="I37" s="363"/>
    </row>
    <row r="38" spans="2:9" x14ac:dyDescent="0.3">
      <c r="B38" s="363"/>
      <c r="C38" s="363"/>
      <c r="D38" s="363"/>
      <c r="E38" s="363"/>
      <c r="F38" s="222"/>
      <c r="G38" s="365" t="s">
        <v>14562</v>
      </c>
      <c r="H38" s="407"/>
      <c r="I38" s="363"/>
    </row>
    <row r="39" spans="2:9" x14ac:dyDescent="0.3">
      <c r="B39" s="363"/>
      <c r="C39" s="363"/>
      <c r="D39" s="363"/>
      <c r="E39" s="363"/>
      <c r="F39" s="222"/>
      <c r="G39" s="364" t="s">
        <v>14563</v>
      </c>
      <c r="H39" s="407"/>
      <c r="I39" s="363"/>
    </row>
    <row r="40" spans="2:9" x14ac:dyDescent="0.3">
      <c r="B40" s="363"/>
      <c r="C40" s="363"/>
      <c r="D40" s="363"/>
      <c r="E40" s="363"/>
      <c r="F40" s="222"/>
      <c r="G40" s="365" t="s">
        <v>14564</v>
      </c>
      <c r="H40" s="407"/>
      <c r="I40" s="363"/>
    </row>
    <row r="41" spans="2:9" x14ac:dyDescent="0.3">
      <c r="B41" s="363"/>
      <c r="C41" s="363"/>
      <c r="D41" s="363"/>
      <c r="E41" s="363"/>
      <c r="F41" s="222"/>
      <c r="G41" s="408"/>
      <c r="H41" s="407"/>
      <c r="I41" s="363"/>
    </row>
    <row r="42" spans="2:9" x14ac:dyDescent="0.3">
      <c r="B42" s="363"/>
      <c r="C42" s="363"/>
      <c r="D42" s="363"/>
      <c r="E42" s="363"/>
      <c r="F42" s="363"/>
      <c r="G42" s="363"/>
      <c r="H42" s="363"/>
      <c r="I42" s="363"/>
    </row>
    <row r="43" spans="2:9" x14ac:dyDescent="0.3">
      <c r="B43" s="363"/>
      <c r="C43" s="363"/>
      <c r="D43" s="363"/>
      <c r="E43" s="363"/>
      <c r="F43" s="363"/>
      <c r="G43" s="363"/>
      <c r="H43" s="363"/>
      <c r="I43" s="363"/>
    </row>
  </sheetData>
  <mergeCells count="49">
    <mergeCell ref="B26:B27"/>
    <mergeCell ref="C26:C27"/>
    <mergeCell ref="H28:H31"/>
    <mergeCell ref="G30:G31"/>
    <mergeCell ref="G28:G29"/>
    <mergeCell ref="G26:G27"/>
    <mergeCell ref="H26:H27"/>
    <mergeCell ref="H22:H23"/>
    <mergeCell ref="H24:H25"/>
    <mergeCell ref="G14:G15"/>
    <mergeCell ref="G16:G17"/>
    <mergeCell ref="G18:G19"/>
    <mergeCell ref="G20:G21"/>
    <mergeCell ref="G22:G23"/>
    <mergeCell ref="G24:G25"/>
    <mergeCell ref="H14:H15"/>
    <mergeCell ref="H16:H17"/>
    <mergeCell ref="H18:H19"/>
    <mergeCell ref="B24:B25"/>
    <mergeCell ref="B2:H2"/>
    <mergeCell ref="C3:H3"/>
    <mergeCell ref="C4:H4"/>
    <mergeCell ref="C6:F6"/>
    <mergeCell ref="G10:G11"/>
    <mergeCell ref="G12:G13"/>
    <mergeCell ref="C22:C23"/>
    <mergeCell ref="C24:C25"/>
    <mergeCell ref="B10:B11"/>
    <mergeCell ref="B12:B13"/>
    <mergeCell ref="B14:B15"/>
    <mergeCell ref="B16:B17"/>
    <mergeCell ref="B18:B19"/>
    <mergeCell ref="B20:B21"/>
    <mergeCell ref="B22:B23"/>
    <mergeCell ref="C20:C21"/>
    <mergeCell ref="B1:H1"/>
    <mergeCell ref="B7:B9"/>
    <mergeCell ref="C7:C9"/>
    <mergeCell ref="D7:F7"/>
    <mergeCell ref="G7:G9"/>
    <mergeCell ref="H7:H9"/>
    <mergeCell ref="C10:C11"/>
    <mergeCell ref="C12:C13"/>
    <mergeCell ref="C14:C15"/>
    <mergeCell ref="C16:C17"/>
    <mergeCell ref="C18:C19"/>
    <mergeCell ref="H20:H21"/>
    <mergeCell ref="H10:H11"/>
    <mergeCell ref="H12:H1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43"/>
  <sheetViews>
    <sheetView workbookViewId="0">
      <selection activeCell="A21" sqref="A21:E23"/>
    </sheetView>
  </sheetViews>
  <sheetFormatPr defaultRowHeight="14.4" x14ac:dyDescent="0.3"/>
  <cols>
    <col min="1" max="1" width="9.6640625" customWidth="1"/>
    <col min="3" max="3" width="23.5546875" customWidth="1"/>
    <col min="4" max="4" width="20" customWidth="1"/>
    <col min="5" max="5" width="9.6640625" customWidth="1"/>
    <col min="6" max="6" width="12.88671875" customWidth="1"/>
    <col min="9" max="9" width="36.109375" style="66" bestFit="1" customWidth="1"/>
    <col min="10" max="10" width="9.109375" style="66"/>
    <col min="257" max="257" width="9.6640625" customWidth="1"/>
    <col min="259" max="259" width="23.5546875" customWidth="1"/>
    <col min="260" max="260" width="20" customWidth="1"/>
    <col min="261" max="261" width="9.6640625" customWidth="1"/>
    <col min="262" max="262" width="12.88671875" customWidth="1"/>
    <col min="265" max="265" width="36.109375" bestFit="1" customWidth="1"/>
    <col min="513" max="513" width="9.6640625" customWidth="1"/>
    <col min="515" max="515" width="23.5546875" customWidth="1"/>
    <col min="516" max="516" width="20" customWidth="1"/>
    <col min="517" max="517" width="9.6640625" customWidth="1"/>
    <col min="518" max="518" width="12.88671875" customWidth="1"/>
    <col min="521" max="521" width="36.109375" bestFit="1" customWidth="1"/>
    <col min="769" max="769" width="9.6640625" customWidth="1"/>
    <col min="771" max="771" width="23.5546875" customWidth="1"/>
    <col min="772" max="772" width="20" customWidth="1"/>
    <col min="773" max="773" width="9.6640625" customWidth="1"/>
    <col min="774" max="774" width="12.88671875" customWidth="1"/>
    <col min="777" max="777" width="36.109375" bestFit="1" customWidth="1"/>
    <col min="1025" max="1025" width="9.6640625" customWidth="1"/>
    <col min="1027" max="1027" width="23.5546875" customWidth="1"/>
    <col min="1028" max="1028" width="20" customWidth="1"/>
    <col min="1029" max="1029" width="9.6640625" customWidth="1"/>
    <col min="1030" max="1030" width="12.88671875" customWidth="1"/>
    <col min="1033" max="1033" width="36.109375" bestFit="1" customWidth="1"/>
    <col min="1281" max="1281" width="9.6640625" customWidth="1"/>
    <col min="1283" max="1283" width="23.5546875" customWidth="1"/>
    <col min="1284" max="1284" width="20" customWidth="1"/>
    <col min="1285" max="1285" width="9.6640625" customWidth="1"/>
    <col min="1286" max="1286" width="12.88671875" customWidth="1"/>
    <col min="1289" max="1289" width="36.109375" bestFit="1" customWidth="1"/>
    <col min="1537" max="1537" width="9.6640625" customWidth="1"/>
    <col min="1539" max="1539" width="23.5546875" customWidth="1"/>
    <col min="1540" max="1540" width="20" customWidth="1"/>
    <col min="1541" max="1541" width="9.6640625" customWidth="1"/>
    <col min="1542" max="1542" width="12.88671875" customWidth="1"/>
    <col min="1545" max="1545" width="36.109375" bestFit="1" customWidth="1"/>
    <col min="1793" max="1793" width="9.6640625" customWidth="1"/>
    <col min="1795" max="1795" width="23.5546875" customWidth="1"/>
    <col min="1796" max="1796" width="20" customWidth="1"/>
    <col min="1797" max="1797" width="9.6640625" customWidth="1"/>
    <col min="1798" max="1798" width="12.88671875" customWidth="1"/>
    <col min="1801" max="1801" width="36.109375" bestFit="1" customWidth="1"/>
    <col min="2049" max="2049" width="9.6640625" customWidth="1"/>
    <col min="2051" max="2051" width="23.5546875" customWidth="1"/>
    <col min="2052" max="2052" width="20" customWidth="1"/>
    <col min="2053" max="2053" width="9.6640625" customWidth="1"/>
    <col min="2054" max="2054" width="12.88671875" customWidth="1"/>
    <col min="2057" max="2057" width="36.109375" bestFit="1" customWidth="1"/>
    <col min="2305" max="2305" width="9.6640625" customWidth="1"/>
    <col min="2307" max="2307" width="23.5546875" customWidth="1"/>
    <col min="2308" max="2308" width="20" customWidth="1"/>
    <col min="2309" max="2309" width="9.6640625" customWidth="1"/>
    <col min="2310" max="2310" width="12.88671875" customWidth="1"/>
    <col min="2313" max="2313" width="36.109375" bestFit="1" customWidth="1"/>
    <col min="2561" max="2561" width="9.6640625" customWidth="1"/>
    <col min="2563" max="2563" width="23.5546875" customWidth="1"/>
    <col min="2564" max="2564" width="20" customWidth="1"/>
    <col min="2565" max="2565" width="9.6640625" customWidth="1"/>
    <col min="2566" max="2566" width="12.88671875" customWidth="1"/>
    <col min="2569" max="2569" width="36.109375" bestFit="1" customWidth="1"/>
    <col min="2817" max="2817" width="9.6640625" customWidth="1"/>
    <col min="2819" max="2819" width="23.5546875" customWidth="1"/>
    <col min="2820" max="2820" width="20" customWidth="1"/>
    <col min="2821" max="2821" width="9.6640625" customWidth="1"/>
    <col min="2822" max="2822" width="12.88671875" customWidth="1"/>
    <col min="2825" max="2825" width="36.109375" bestFit="1" customWidth="1"/>
    <col min="3073" max="3073" width="9.6640625" customWidth="1"/>
    <col min="3075" max="3075" width="23.5546875" customWidth="1"/>
    <col min="3076" max="3076" width="20" customWidth="1"/>
    <col min="3077" max="3077" width="9.6640625" customWidth="1"/>
    <col min="3078" max="3078" width="12.88671875" customWidth="1"/>
    <col min="3081" max="3081" width="36.109375" bestFit="1" customWidth="1"/>
    <col min="3329" max="3329" width="9.6640625" customWidth="1"/>
    <col min="3331" max="3331" width="23.5546875" customWidth="1"/>
    <col min="3332" max="3332" width="20" customWidth="1"/>
    <col min="3333" max="3333" width="9.6640625" customWidth="1"/>
    <col min="3334" max="3334" width="12.88671875" customWidth="1"/>
    <col min="3337" max="3337" width="36.109375" bestFit="1" customWidth="1"/>
    <col min="3585" max="3585" width="9.6640625" customWidth="1"/>
    <col min="3587" max="3587" width="23.5546875" customWidth="1"/>
    <col min="3588" max="3588" width="20" customWidth="1"/>
    <col min="3589" max="3589" width="9.6640625" customWidth="1"/>
    <col min="3590" max="3590" width="12.88671875" customWidth="1"/>
    <col min="3593" max="3593" width="36.109375" bestFit="1" customWidth="1"/>
    <col min="3841" max="3841" width="9.6640625" customWidth="1"/>
    <col min="3843" max="3843" width="23.5546875" customWidth="1"/>
    <col min="3844" max="3844" width="20" customWidth="1"/>
    <col min="3845" max="3845" width="9.6640625" customWidth="1"/>
    <col min="3846" max="3846" width="12.88671875" customWidth="1"/>
    <col min="3849" max="3849" width="36.109375" bestFit="1" customWidth="1"/>
    <col min="4097" max="4097" width="9.6640625" customWidth="1"/>
    <col min="4099" max="4099" width="23.5546875" customWidth="1"/>
    <col min="4100" max="4100" width="20" customWidth="1"/>
    <col min="4101" max="4101" width="9.6640625" customWidth="1"/>
    <col min="4102" max="4102" width="12.88671875" customWidth="1"/>
    <col min="4105" max="4105" width="36.109375" bestFit="1" customWidth="1"/>
    <col min="4353" max="4353" width="9.6640625" customWidth="1"/>
    <col min="4355" max="4355" width="23.5546875" customWidth="1"/>
    <col min="4356" max="4356" width="20" customWidth="1"/>
    <col min="4357" max="4357" width="9.6640625" customWidth="1"/>
    <col min="4358" max="4358" width="12.88671875" customWidth="1"/>
    <col min="4361" max="4361" width="36.109375" bestFit="1" customWidth="1"/>
    <col min="4609" max="4609" width="9.6640625" customWidth="1"/>
    <col min="4611" max="4611" width="23.5546875" customWidth="1"/>
    <col min="4612" max="4612" width="20" customWidth="1"/>
    <col min="4613" max="4613" width="9.6640625" customWidth="1"/>
    <col min="4614" max="4614" width="12.88671875" customWidth="1"/>
    <col min="4617" max="4617" width="36.109375" bestFit="1" customWidth="1"/>
    <col min="4865" max="4865" width="9.6640625" customWidth="1"/>
    <col min="4867" max="4867" width="23.5546875" customWidth="1"/>
    <col min="4868" max="4868" width="20" customWidth="1"/>
    <col min="4869" max="4869" width="9.6640625" customWidth="1"/>
    <col min="4870" max="4870" width="12.88671875" customWidth="1"/>
    <col min="4873" max="4873" width="36.109375" bestFit="1" customWidth="1"/>
    <col min="5121" max="5121" width="9.6640625" customWidth="1"/>
    <col min="5123" max="5123" width="23.5546875" customWidth="1"/>
    <col min="5124" max="5124" width="20" customWidth="1"/>
    <col min="5125" max="5125" width="9.6640625" customWidth="1"/>
    <col min="5126" max="5126" width="12.88671875" customWidth="1"/>
    <col min="5129" max="5129" width="36.109375" bestFit="1" customWidth="1"/>
    <col min="5377" max="5377" width="9.6640625" customWidth="1"/>
    <col min="5379" max="5379" width="23.5546875" customWidth="1"/>
    <col min="5380" max="5380" width="20" customWidth="1"/>
    <col min="5381" max="5381" width="9.6640625" customWidth="1"/>
    <col min="5382" max="5382" width="12.88671875" customWidth="1"/>
    <col min="5385" max="5385" width="36.109375" bestFit="1" customWidth="1"/>
    <col min="5633" max="5633" width="9.6640625" customWidth="1"/>
    <col min="5635" max="5635" width="23.5546875" customWidth="1"/>
    <col min="5636" max="5636" width="20" customWidth="1"/>
    <col min="5637" max="5637" width="9.6640625" customWidth="1"/>
    <col min="5638" max="5638" width="12.88671875" customWidth="1"/>
    <col min="5641" max="5641" width="36.109375" bestFit="1" customWidth="1"/>
    <col min="5889" max="5889" width="9.6640625" customWidth="1"/>
    <col min="5891" max="5891" width="23.5546875" customWidth="1"/>
    <col min="5892" max="5892" width="20" customWidth="1"/>
    <col min="5893" max="5893" width="9.6640625" customWidth="1"/>
    <col min="5894" max="5894" width="12.88671875" customWidth="1"/>
    <col min="5897" max="5897" width="36.109375" bestFit="1" customWidth="1"/>
    <col min="6145" max="6145" width="9.6640625" customWidth="1"/>
    <col min="6147" max="6147" width="23.5546875" customWidth="1"/>
    <col min="6148" max="6148" width="20" customWidth="1"/>
    <col min="6149" max="6149" width="9.6640625" customWidth="1"/>
    <col min="6150" max="6150" width="12.88671875" customWidth="1"/>
    <col min="6153" max="6153" width="36.109375" bestFit="1" customWidth="1"/>
    <col min="6401" max="6401" width="9.6640625" customWidth="1"/>
    <col min="6403" max="6403" width="23.5546875" customWidth="1"/>
    <col min="6404" max="6404" width="20" customWidth="1"/>
    <col min="6405" max="6405" width="9.6640625" customWidth="1"/>
    <col min="6406" max="6406" width="12.88671875" customWidth="1"/>
    <col min="6409" max="6409" width="36.109375" bestFit="1" customWidth="1"/>
    <col min="6657" max="6657" width="9.6640625" customWidth="1"/>
    <col min="6659" max="6659" width="23.5546875" customWidth="1"/>
    <col min="6660" max="6660" width="20" customWidth="1"/>
    <col min="6661" max="6661" width="9.6640625" customWidth="1"/>
    <col min="6662" max="6662" width="12.88671875" customWidth="1"/>
    <col min="6665" max="6665" width="36.109375" bestFit="1" customWidth="1"/>
    <col min="6913" max="6913" width="9.6640625" customWidth="1"/>
    <col min="6915" max="6915" width="23.5546875" customWidth="1"/>
    <col min="6916" max="6916" width="20" customWidth="1"/>
    <col min="6917" max="6917" width="9.6640625" customWidth="1"/>
    <col min="6918" max="6918" width="12.88671875" customWidth="1"/>
    <col min="6921" max="6921" width="36.109375" bestFit="1" customWidth="1"/>
    <col min="7169" max="7169" width="9.6640625" customWidth="1"/>
    <col min="7171" max="7171" width="23.5546875" customWidth="1"/>
    <col min="7172" max="7172" width="20" customWidth="1"/>
    <col min="7173" max="7173" width="9.6640625" customWidth="1"/>
    <col min="7174" max="7174" width="12.88671875" customWidth="1"/>
    <col min="7177" max="7177" width="36.109375" bestFit="1" customWidth="1"/>
    <col min="7425" max="7425" width="9.6640625" customWidth="1"/>
    <col min="7427" max="7427" width="23.5546875" customWidth="1"/>
    <col min="7428" max="7428" width="20" customWidth="1"/>
    <col min="7429" max="7429" width="9.6640625" customWidth="1"/>
    <col min="7430" max="7430" width="12.88671875" customWidth="1"/>
    <col min="7433" max="7433" width="36.109375" bestFit="1" customWidth="1"/>
    <col min="7681" max="7681" width="9.6640625" customWidth="1"/>
    <col min="7683" max="7683" width="23.5546875" customWidth="1"/>
    <col min="7684" max="7684" width="20" customWidth="1"/>
    <col min="7685" max="7685" width="9.6640625" customWidth="1"/>
    <col min="7686" max="7686" width="12.88671875" customWidth="1"/>
    <col min="7689" max="7689" width="36.109375" bestFit="1" customWidth="1"/>
    <col min="7937" max="7937" width="9.6640625" customWidth="1"/>
    <col min="7939" max="7939" width="23.5546875" customWidth="1"/>
    <col min="7940" max="7940" width="20" customWidth="1"/>
    <col min="7941" max="7941" width="9.6640625" customWidth="1"/>
    <col min="7942" max="7942" width="12.88671875" customWidth="1"/>
    <col min="7945" max="7945" width="36.109375" bestFit="1" customWidth="1"/>
    <col min="8193" max="8193" width="9.6640625" customWidth="1"/>
    <col min="8195" max="8195" width="23.5546875" customWidth="1"/>
    <col min="8196" max="8196" width="20" customWidth="1"/>
    <col min="8197" max="8197" width="9.6640625" customWidth="1"/>
    <col min="8198" max="8198" width="12.88671875" customWidth="1"/>
    <col min="8201" max="8201" width="36.109375" bestFit="1" customWidth="1"/>
    <col min="8449" max="8449" width="9.6640625" customWidth="1"/>
    <col min="8451" max="8451" width="23.5546875" customWidth="1"/>
    <col min="8452" max="8452" width="20" customWidth="1"/>
    <col min="8453" max="8453" width="9.6640625" customWidth="1"/>
    <col min="8454" max="8454" width="12.88671875" customWidth="1"/>
    <col min="8457" max="8457" width="36.109375" bestFit="1" customWidth="1"/>
    <col min="8705" max="8705" width="9.6640625" customWidth="1"/>
    <col min="8707" max="8707" width="23.5546875" customWidth="1"/>
    <col min="8708" max="8708" width="20" customWidth="1"/>
    <col min="8709" max="8709" width="9.6640625" customWidth="1"/>
    <col min="8710" max="8710" width="12.88671875" customWidth="1"/>
    <col min="8713" max="8713" width="36.109375" bestFit="1" customWidth="1"/>
    <col min="8961" max="8961" width="9.6640625" customWidth="1"/>
    <col min="8963" max="8963" width="23.5546875" customWidth="1"/>
    <col min="8964" max="8964" width="20" customWidth="1"/>
    <col min="8965" max="8965" width="9.6640625" customWidth="1"/>
    <col min="8966" max="8966" width="12.88671875" customWidth="1"/>
    <col min="8969" max="8969" width="36.109375" bestFit="1" customWidth="1"/>
    <col min="9217" max="9217" width="9.6640625" customWidth="1"/>
    <col min="9219" max="9219" width="23.5546875" customWidth="1"/>
    <col min="9220" max="9220" width="20" customWidth="1"/>
    <col min="9221" max="9221" width="9.6640625" customWidth="1"/>
    <col min="9222" max="9222" width="12.88671875" customWidth="1"/>
    <col min="9225" max="9225" width="36.109375" bestFit="1" customWidth="1"/>
    <col min="9473" max="9473" width="9.6640625" customWidth="1"/>
    <col min="9475" max="9475" width="23.5546875" customWidth="1"/>
    <col min="9476" max="9476" width="20" customWidth="1"/>
    <col min="9477" max="9477" width="9.6640625" customWidth="1"/>
    <col min="9478" max="9478" width="12.88671875" customWidth="1"/>
    <col min="9481" max="9481" width="36.109375" bestFit="1" customWidth="1"/>
    <col min="9729" max="9729" width="9.6640625" customWidth="1"/>
    <col min="9731" max="9731" width="23.5546875" customWidth="1"/>
    <col min="9732" max="9732" width="20" customWidth="1"/>
    <col min="9733" max="9733" width="9.6640625" customWidth="1"/>
    <col min="9734" max="9734" width="12.88671875" customWidth="1"/>
    <col min="9737" max="9737" width="36.109375" bestFit="1" customWidth="1"/>
    <col min="9985" max="9985" width="9.6640625" customWidth="1"/>
    <col min="9987" max="9987" width="23.5546875" customWidth="1"/>
    <col min="9988" max="9988" width="20" customWidth="1"/>
    <col min="9989" max="9989" width="9.6640625" customWidth="1"/>
    <col min="9990" max="9990" width="12.88671875" customWidth="1"/>
    <col min="9993" max="9993" width="36.109375" bestFit="1" customWidth="1"/>
    <col min="10241" max="10241" width="9.6640625" customWidth="1"/>
    <col min="10243" max="10243" width="23.5546875" customWidth="1"/>
    <col min="10244" max="10244" width="20" customWidth="1"/>
    <col min="10245" max="10245" width="9.6640625" customWidth="1"/>
    <col min="10246" max="10246" width="12.88671875" customWidth="1"/>
    <col min="10249" max="10249" width="36.109375" bestFit="1" customWidth="1"/>
    <col min="10497" max="10497" width="9.6640625" customWidth="1"/>
    <col min="10499" max="10499" width="23.5546875" customWidth="1"/>
    <col min="10500" max="10500" width="20" customWidth="1"/>
    <col min="10501" max="10501" width="9.6640625" customWidth="1"/>
    <col min="10502" max="10502" width="12.88671875" customWidth="1"/>
    <col min="10505" max="10505" width="36.109375" bestFit="1" customWidth="1"/>
    <col min="10753" max="10753" width="9.6640625" customWidth="1"/>
    <col min="10755" max="10755" width="23.5546875" customWidth="1"/>
    <col min="10756" max="10756" width="20" customWidth="1"/>
    <col min="10757" max="10757" width="9.6640625" customWidth="1"/>
    <col min="10758" max="10758" width="12.88671875" customWidth="1"/>
    <col min="10761" max="10761" width="36.109375" bestFit="1" customWidth="1"/>
    <col min="11009" max="11009" width="9.6640625" customWidth="1"/>
    <col min="11011" max="11011" width="23.5546875" customWidth="1"/>
    <col min="11012" max="11012" width="20" customWidth="1"/>
    <col min="11013" max="11013" width="9.6640625" customWidth="1"/>
    <col min="11014" max="11014" width="12.88671875" customWidth="1"/>
    <col min="11017" max="11017" width="36.109375" bestFit="1" customWidth="1"/>
    <col min="11265" max="11265" width="9.6640625" customWidth="1"/>
    <col min="11267" max="11267" width="23.5546875" customWidth="1"/>
    <col min="11268" max="11268" width="20" customWidth="1"/>
    <col min="11269" max="11269" width="9.6640625" customWidth="1"/>
    <col min="11270" max="11270" width="12.88671875" customWidth="1"/>
    <col min="11273" max="11273" width="36.109375" bestFit="1" customWidth="1"/>
    <col min="11521" max="11521" width="9.6640625" customWidth="1"/>
    <col min="11523" max="11523" width="23.5546875" customWidth="1"/>
    <col min="11524" max="11524" width="20" customWidth="1"/>
    <col min="11525" max="11525" width="9.6640625" customWidth="1"/>
    <col min="11526" max="11526" width="12.88671875" customWidth="1"/>
    <col min="11529" max="11529" width="36.109375" bestFit="1" customWidth="1"/>
    <col min="11777" max="11777" width="9.6640625" customWidth="1"/>
    <col min="11779" max="11779" width="23.5546875" customWidth="1"/>
    <col min="11780" max="11780" width="20" customWidth="1"/>
    <col min="11781" max="11781" width="9.6640625" customWidth="1"/>
    <col min="11782" max="11782" width="12.88671875" customWidth="1"/>
    <col min="11785" max="11785" width="36.109375" bestFit="1" customWidth="1"/>
    <col min="12033" max="12033" width="9.6640625" customWidth="1"/>
    <col min="12035" max="12035" width="23.5546875" customWidth="1"/>
    <col min="12036" max="12036" width="20" customWidth="1"/>
    <col min="12037" max="12037" width="9.6640625" customWidth="1"/>
    <col min="12038" max="12038" width="12.88671875" customWidth="1"/>
    <col min="12041" max="12041" width="36.109375" bestFit="1" customWidth="1"/>
    <col min="12289" max="12289" width="9.6640625" customWidth="1"/>
    <col min="12291" max="12291" width="23.5546875" customWidth="1"/>
    <col min="12292" max="12292" width="20" customWidth="1"/>
    <col min="12293" max="12293" width="9.6640625" customWidth="1"/>
    <col min="12294" max="12294" width="12.88671875" customWidth="1"/>
    <col min="12297" max="12297" width="36.109375" bestFit="1" customWidth="1"/>
    <col min="12545" max="12545" width="9.6640625" customWidth="1"/>
    <col min="12547" max="12547" width="23.5546875" customWidth="1"/>
    <col min="12548" max="12548" width="20" customWidth="1"/>
    <col min="12549" max="12549" width="9.6640625" customWidth="1"/>
    <col min="12550" max="12550" width="12.88671875" customWidth="1"/>
    <col min="12553" max="12553" width="36.109375" bestFit="1" customWidth="1"/>
    <col min="12801" max="12801" width="9.6640625" customWidth="1"/>
    <col min="12803" max="12803" width="23.5546875" customWidth="1"/>
    <col min="12804" max="12804" width="20" customWidth="1"/>
    <col min="12805" max="12805" width="9.6640625" customWidth="1"/>
    <col min="12806" max="12806" width="12.88671875" customWidth="1"/>
    <col min="12809" max="12809" width="36.109375" bestFit="1" customWidth="1"/>
    <col min="13057" max="13057" width="9.6640625" customWidth="1"/>
    <col min="13059" max="13059" width="23.5546875" customWidth="1"/>
    <col min="13060" max="13060" width="20" customWidth="1"/>
    <col min="13061" max="13061" width="9.6640625" customWidth="1"/>
    <col min="13062" max="13062" width="12.88671875" customWidth="1"/>
    <col min="13065" max="13065" width="36.109375" bestFit="1" customWidth="1"/>
    <col min="13313" max="13313" width="9.6640625" customWidth="1"/>
    <col min="13315" max="13315" width="23.5546875" customWidth="1"/>
    <col min="13316" max="13316" width="20" customWidth="1"/>
    <col min="13317" max="13317" width="9.6640625" customWidth="1"/>
    <col min="13318" max="13318" width="12.88671875" customWidth="1"/>
    <col min="13321" max="13321" width="36.109375" bestFit="1" customWidth="1"/>
    <col min="13569" max="13569" width="9.6640625" customWidth="1"/>
    <col min="13571" max="13571" width="23.5546875" customWidth="1"/>
    <col min="13572" max="13572" width="20" customWidth="1"/>
    <col min="13573" max="13573" width="9.6640625" customWidth="1"/>
    <col min="13574" max="13574" width="12.88671875" customWidth="1"/>
    <col min="13577" max="13577" width="36.109375" bestFit="1" customWidth="1"/>
    <col min="13825" max="13825" width="9.6640625" customWidth="1"/>
    <col min="13827" max="13827" width="23.5546875" customWidth="1"/>
    <col min="13828" max="13828" width="20" customWidth="1"/>
    <col min="13829" max="13829" width="9.6640625" customWidth="1"/>
    <col min="13830" max="13830" width="12.88671875" customWidth="1"/>
    <col min="13833" max="13833" width="36.109375" bestFit="1" customWidth="1"/>
    <col min="14081" max="14081" width="9.6640625" customWidth="1"/>
    <col min="14083" max="14083" width="23.5546875" customWidth="1"/>
    <col min="14084" max="14084" width="20" customWidth="1"/>
    <col min="14085" max="14085" width="9.6640625" customWidth="1"/>
    <col min="14086" max="14086" width="12.88671875" customWidth="1"/>
    <col min="14089" max="14089" width="36.109375" bestFit="1" customWidth="1"/>
    <col min="14337" max="14337" width="9.6640625" customWidth="1"/>
    <col min="14339" max="14339" width="23.5546875" customWidth="1"/>
    <col min="14340" max="14340" width="20" customWidth="1"/>
    <col min="14341" max="14341" width="9.6640625" customWidth="1"/>
    <col min="14342" max="14342" width="12.88671875" customWidth="1"/>
    <col min="14345" max="14345" width="36.109375" bestFit="1" customWidth="1"/>
    <col min="14593" max="14593" width="9.6640625" customWidth="1"/>
    <col min="14595" max="14595" width="23.5546875" customWidth="1"/>
    <col min="14596" max="14596" width="20" customWidth="1"/>
    <col min="14597" max="14597" width="9.6640625" customWidth="1"/>
    <col min="14598" max="14598" width="12.88671875" customWidth="1"/>
    <col min="14601" max="14601" width="36.109375" bestFit="1" customWidth="1"/>
    <col min="14849" max="14849" width="9.6640625" customWidth="1"/>
    <col min="14851" max="14851" width="23.5546875" customWidth="1"/>
    <col min="14852" max="14852" width="20" customWidth="1"/>
    <col min="14853" max="14853" width="9.6640625" customWidth="1"/>
    <col min="14854" max="14854" width="12.88671875" customWidth="1"/>
    <col min="14857" max="14857" width="36.109375" bestFit="1" customWidth="1"/>
    <col min="15105" max="15105" width="9.6640625" customWidth="1"/>
    <col min="15107" max="15107" width="23.5546875" customWidth="1"/>
    <col min="15108" max="15108" width="20" customWidth="1"/>
    <col min="15109" max="15109" width="9.6640625" customWidth="1"/>
    <col min="15110" max="15110" width="12.88671875" customWidth="1"/>
    <col min="15113" max="15113" width="36.109375" bestFit="1" customWidth="1"/>
    <col min="15361" max="15361" width="9.6640625" customWidth="1"/>
    <col min="15363" max="15363" width="23.5546875" customWidth="1"/>
    <col min="15364" max="15364" width="20" customWidth="1"/>
    <col min="15365" max="15365" width="9.6640625" customWidth="1"/>
    <col min="15366" max="15366" width="12.88671875" customWidth="1"/>
    <col min="15369" max="15369" width="36.109375" bestFit="1" customWidth="1"/>
    <col min="15617" max="15617" width="9.6640625" customWidth="1"/>
    <col min="15619" max="15619" width="23.5546875" customWidth="1"/>
    <col min="15620" max="15620" width="20" customWidth="1"/>
    <col min="15621" max="15621" width="9.6640625" customWidth="1"/>
    <col min="15622" max="15622" width="12.88671875" customWidth="1"/>
    <col min="15625" max="15625" width="36.109375" bestFit="1" customWidth="1"/>
    <col min="15873" max="15873" width="9.6640625" customWidth="1"/>
    <col min="15875" max="15875" width="23.5546875" customWidth="1"/>
    <col min="15876" max="15876" width="20" customWidth="1"/>
    <col min="15877" max="15877" width="9.6640625" customWidth="1"/>
    <col min="15878" max="15878" width="12.88671875" customWidth="1"/>
    <col min="15881" max="15881" width="36.109375" bestFit="1" customWidth="1"/>
    <col min="16129" max="16129" width="9.6640625" customWidth="1"/>
    <col min="16131" max="16131" width="23.5546875" customWidth="1"/>
    <col min="16132" max="16132" width="20" customWidth="1"/>
    <col min="16133" max="16133" width="9.6640625" customWidth="1"/>
    <col min="16134" max="16134" width="12.88671875" customWidth="1"/>
    <col min="16137" max="16137" width="36.109375" bestFit="1" customWidth="1"/>
  </cols>
  <sheetData>
    <row r="1" spans="1:256" ht="30" customHeight="1" x14ac:dyDescent="0.3">
      <c r="A1" s="531" t="s">
        <v>14414</v>
      </c>
      <c r="B1" s="532"/>
      <c r="C1" s="532"/>
      <c r="D1" s="532"/>
      <c r="E1" s="533"/>
      <c r="F1" s="102"/>
      <c r="G1" s="103"/>
      <c r="H1" s="104"/>
      <c r="I1" s="105"/>
      <c r="J1" s="105"/>
      <c r="K1" s="104"/>
      <c r="L1" s="106"/>
      <c r="M1" s="107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:256" ht="21.9" customHeight="1" x14ac:dyDescent="0.3">
      <c r="A2" s="534" t="s">
        <v>14415</v>
      </c>
      <c r="B2" s="535"/>
      <c r="C2" s="535"/>
      <c r="D2" s="535"/>
      <c r="E2" s="536"/>
      <c r="F2" s="109"/>
      <c r="G2" s="109"/>
      <c r="H2" s="109"/>
      <c r="I2" s="110"/>
      <c r="J2" s="110"/>
      <c r="K2" s="109"/>
      <c r="L2" s="106"/>
      <c r="M2" s="107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1:256" ht="30" customHeight="1" thickBot="1" x14ac:dyDescent="0.35">
      <c r="A3" s="537" t="s">
        <v>14550</v>
      </c>
      <c r="B3" s="538"/>
      <c r="C3" s="538"/>
      <c r="D3" s="538"/>
      <c r="E3" s="539"/>
      <c r="F3" s="111"/>
      <c r="G3" s="111"/>
      <c r="H3" s="111"/>
      <c r="I3" s="112"/>
      <c r="J3" s="113"/>
      <c r="K3" s="111"/>
      <c r="L3" s="106"/>
      <c r="M3" s="107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x14ac:dyDescent="0.3">
      <c r="A4" s="229"/>
      <c r="B4" s="540" t="s">
        <v>14416</v>
      </c>
      <c r="C4" s="541"/>
      <c r="D4" s="542"/>
      <c r="E4" s="230"/>
      <c r="J4" s="114"/>
    </row>
    <row r="5" spans="1:256" x14ac:dyDescent="0.3">
      <c r="A5" s="229"/>
      <c r="B5" s="115" t="s">
        <v>6228</v>
      </c>
      <c r="C5" s="116" t="s">
        <v>6215</v>
      </c>
      <c r="D5" s="117" t="s">
        <v>14417</v>
      </c>
      <c r="E5" s="231"/>
      <c r="F5" s="118"/>
      <c r="G5" s="118"/>
      <c r="H5" s="118"/>
      <c r="I5" s="118"/>
      <c r="J5" s="114"/>
    </row>
    <row r="6" spans="1:256" x14ac:dyDescent="0.3">
      <c r="A6" s="232"/>
      <c r="B6" s="120" t="s">
        <v>14418</v>
      </c>
      <c r="C6" s="121" t="s">
        <v>14419</v>
      </c>
      <c r="D6" s="122">
        <v>3.7999999999999999E-2</v>
      </c>
      <c r="E6" s="233"/>
      <c r="F6" s="123"/>
      <c r="G6" s="124"/>
      <c r="H6" s="124"/>
      <c r="I6" s="124"/>
      <c r="J6" s="125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x14ac:dyDescent="0.3">
      <c r="A7" s="232"/>
      <c r="B7" s="126" t="s">
        <v>14420</v>
      </c>
      <c r="C7" s="127" t="s">
        <v>14421</v>
      </c>
      <c r="D7" s="128">
        <v>3.2000000000000002E-3</v>
      </c>
      <c r="E7" s="233"/>
      <c r="F7" s="129"/>
      <c r="G7" s="124"/>
      <c r="H7" s="124"/>
      <c r="I7" s="124"/>
      <c r="J7" s="125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pans="1:256" x14ac:dyDescent="0.3">
      <c r="A8" s="232"/>
      <c r="B8" s="126" t="s">
        <v>14422</v>
      </c>
      <c r="C8" s="127" t="s">
        <v>14423</v>
      </c>
      <c r="D8" s="128">
        <v>5.0000000000000001E-3</v>
      </c>
      <c r="E8" s="233"/>
      <c r="F8" s="129"/>
      <c r="G8" s="124"/>
      <c r="H8" s="124"/>
      <c r="I8" s="124"/>
      <c r="J8" s="125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</row>
    <row r="9" spans="1:256" x14ac:dyDescent="0.3">
      <c r="A9" s="232"/>
      <c r="B9" s="130"/>
      <c r="C9" s="131"/>
      <c r="D9" s="128"/>
      <c r="E9" s="233"/>
      <c r="F9" s="123"/>
      <c r="G9" s="124"/>
      <c r="H9" s="124"/>
      <c r="I9" s="124"/>
      <c r="J9" s="125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pans="1:256" x14ac:dyDescent="0.3">
      <c r="A10" s="232"/>
      <c r="B10" s="126" t="s">
        <v>14424</v>
      </c>
      <c r="C10" s="127" t="s">
        <v>14425</v>
      </c>
      <c r="D10" s="128">
        <v>1.0200000000000001E-2</v>
      </c>
      <c r="E10" s="233"/>
      <c r="F10" s="123"/>
      <c r="G10" s="124"/>
      <c r="H10" s="124"/>
      <c r="I10" s="124"/>
      <c r="J10" s="125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x14ac:dyDescent="0.3">
      <c r="A11" s="232"/>
      <c r="B11" s="126" t="s">
        <v>7078</v>
      </c>
      <c r="C11" s="127" t="s">
        <v>14426</v>
      </c>
      <c r="D11" s="128">
        <v>6.6400000000000001E-2</v>
      </c>
      <c r="E11" s="233"/>
      <c r="F11" s="123"/>
      <c r="G11" s="124"/>
      <c r="H11" s="124"/>
      <c r="I11" s="124"/>
      <c r="J11" s="125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x14ac:dyDescent="0.3">
      <c r="A12" s="232"/>
      <c r="B12" s="126" t="s">
        <v>14427</v>
      </c>
      <c r="C12" s="127" t="s">
        <v>14428</v>
      </c>
      <c r="D12" s="128">
        <f>D13+D14+D15+D16</f>
        <v>0.1115</v>
      </c>
      <c r="E12" s="233"/>
      <c r="F12" s="123"/>
      <c r="G12" s="132"/>
      <c r="H12" s="132"/>
      <c r="I12" s="133"/>
      <c r="J12" s="125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pans="1:256" x14ac:dyDescent="0.3">
      <c r="A13" s="229"/>
      <c r="B13" s="134"/>
      <c r="C13" s="135" t="s">
        <v>14429</v>
      </c>
      <c r="D13" s="136">
        <v>6.4999999999999997E-3</v>
      </c>
      <c r="E13" s="231"/>
      <c r="F13" s="137"/>
      <c r="G13" s="138"/>
      <c r="H13" s="138"/>
      <c r="I13" s="139"/>
    </row>
    <row r="14" spans="1:256" x14ac:dyDescent="0.3">
      <c r="A14" s="229"/>
      <c r="B14" s="134"/>
      <c r="C14" s="135" t="s">
        <v>14430</v>
      </c>
      <c r="D14" s="136">
        <v>0.03</v>
      </c>
      <c r="E14" s="231"/>
    </row>
    <row r="15" spans="1:256" x14ac:dyDescent="0.3">
      <c r="A15" s="229"/>
      <c r="B15" s="134"/>
      <c r="C15" s="135" t="s">
        <v>14431</v>
      </c>
      <c r="D15" s="136">
        <v>0.03</v>
      </c>
      <c r="E15" s="231"/>
    </row>
    <row r="16" spans="1:256" x14ac:dyDescent="0.3">
      <c r="A16" s="229"/>
      <c r="B16" s="140"/>
      <c r="C16" s="141" t="s">
        <v>14432</v>
      </c>
      <c r="D16" s="142">
        <v>4.4999999999999998E-2</v>
      </c>
      <c r="E16" s="231"/>
    </row>
    <row r="17" spans="1:9" ht="15" thickBot="1" x14ac:dyDescent="0.35">
      <c r="A17" s="229"/>
      <c r="B17" s="543" t="s">
        <v>14433</v>
      </c>
      <c r="C17" s="544"/>
      <c r="D17" s="143">
        <f>ROUND((((1+D6+D7+D8+D9)*(1+D10)*(1+D11))/(1-D12))-1,4)</f>
        <v>0.26850000000000002</v>
      </c>
      <c r="E17" s="231"/>
      <c r="I17" s="144"/>
    </row>
    <row r="18" spans="1:9" x14ac:dyDescent="0.3">
      <c r="A18" s="229"/>
      <c r="B18" s="234"/>
      <c r="C18" s="234"/>
      <c r="D18" s="235">
        <f>D17</f>
        <v>0.26850000000000002</v>
      </c>
      <c r="E18" s="231"/>
    </row>
    <row r="19" spans="1:9" x14ac:dyDescent="0.3">
      <c r="A19" s="229"/>
      <c r="B19" s="525" t="s">
        <v>14434</v>
      </c>
      <c r="C19" s="525"/>
      <c r="D19" s="525"/>
      <c r="E19" s="236"/>
      <c r="F19" s="145"/>
    </row>
    <row r="20" spans="1:9" x14ac:dyDescent="0.3">
      <c r="A20" s="229"/>
      <c r="B20" s="525"/>
      <c r="C20" s="525"/>
      <c r="D20" s="525"/>
      <c r="E20" s="231"/>
      <c r="F20" s="146"/>
    </row>
    <row r="21" spans="1:9" x14ac:dyDescent="0.3">
      <c r="A21" s="526"/>
      <c r="B21" s="527"/>
      <c r="C21" s="527"/>
      <c r="D21" s="527"/>
      <c r="E21" s="528"/>
      <c r="F21" s="147"/>
      <c r="G21" s="148"/>
      <c r="H21" s="148"/>
      <c r="I21" s="148"/>
    </row>
    <row r="22" spans="1:9" x14ac:dyDescent="0.3">
      <c r="A22" s="526"/>
      <c r="B22" s="527"/>
      <c r="C22" s="527"/>
      <c r="D22" s="527"/>
      <c r="E22" s="528"/>
      <c r="F22" s="149"/>
      <c r="G22" s="149"/>
      <c r="H22" s="149"/>
      <c r="I22" s="150"/>
    </row>
    <row r="23" spans="1:9" x14ac:dyDescent="0.3">
      <c r="A23" s="526"/>
      <c r="B23" s="527"/>
      <c r="C23" s="527"/>
      <c r="D23" s="527"/>
      <c r="E23" s="528"/>
      <c r="F23" s="149"/>
      <c r="G23" s="149"/>
      <c r="H23" s="149"/>
      <c r="I23" s="150"/>
    </row>
    <row r="24" spans="1:9" x14ac:dyDescent="0.3">
      <c r="A24" s="229"/>
      <c r="B24" s="529" t="s">
        <v>14435</v>
      </c>
      <c r="C24" s="529"/>
      <c r="D24" s="529"/>
      <c r="E24" s="530"/>
      <c r="F24" s="149"/>
      <c r="G24" s="149"/>
      <c r="H24" s="149"/>
      <c r="I24" s="150"/>
    </row>
    <row r="25" spans="1:9" x14ac:dyDescent="0.3">
      <c r="A25" s="229"/>
      <c r="B25" s="523" t="s">
        <v>14436</v>
      </c>
      <c r="C25" s="523"/>
      <c r="D25" s="523"/>
      <c r="E25" s="524"/>
      <c r="F25" s="151"/>
      <c r="G25" s="151"/>
      <c r="H25" s="151"/>
      <c r="I25" s="151"/>
    </row>
    <row r="26" spans="1:9" x14ac:dyDescent="0.3">
      <c r="A26" s="229"/>
      <c r="B26" s="523" t="s">
        <v>14437</v>
      </c>
      <c r="C26" s="523"/>
      <c r="D26" s="523"/>
      <c r="E26" s="524"/>
      <c r="F26" s="147"/>
      <c r="G26" s="148"/>
      <c r="H26" s="148"/>
      <c r="I26" s="148"/>
    </row>
    <row r="27" spans="1:9" x14ac:dyDescent="0.3">
      <c r="A27" s="229"/>
      <c r="B27" s="523" t="s">
        <v>14438</v>
      </c>
      <c r="C27" s="523"/>
      <c r="D27" s="523"/>
      <c r="E27" s="524"/>
      <c r="F27" s="147"/>
      <c r="G27" s="148"/>
      <c r="H27" s="148"/>
      <c r="I27" s="148"/>
    </row>
    <row r="28" spans="1:9" x14ac:dyDescent="0.3">
      <c r="A28" s="229"/>
      <c r="B28" s="523" t="s">
        <v>14439</v>
      </c>
      <c r="C28" s="523"/>
      <c r="D28" s="523"/>
      <c r="E28" s="524"/>
      <c r="F28" s="147"/>
      <c r="G28" s="148"/>
      <c r="H28" s="148"/>
      <c r="I28" s="148"/>
    </row>
    <row r="29" spans="1:9" x14ac:dyDescent="0.3">
      <c r="A29" s="229"/>
      <c r="B29" s="523" t="s">
        <v>14440</v>
      </c>
      <c r="C29" s="523"/>
      <c r="D29" s="523"/>
      <c r="E29" s="524"/>
      <c r="F29" s="147"/>
      <c r="G29" s="148"/>
      <c r="H29" s="148"/>
      <c r="I29" s="148"/>
    </row>
    <row r="30" spans="1:9" x14ac:dyDescent="0.3">
      <c r="A30" s="229"/>
      <c r="B30" s="523" t="s">
        <v>14441</v>
      </c>
      <c r="C30" s="523"/>
      <c r="D30" s="523"/>
      <c r="E30" s="524"/>
      <c r="F30" s="147"/>
      <c r="G30" s="148"/>
      <c r="H30" s="148"/>
      <c r="I30" s="148"/>
    </row>
    <row r="31" spans="1:9" x14ac:dyDescent="0.3">
      <c r="A31" s="229"/>
      <c r="B31" s="545" t="s">
        <v>14442</v>
      </c>
      <c r="C31" s="546"/>
      <c r="D31" s="546"/>
      <c r="E31" s="547"/>
      <c r="F31" s="147"/>
      <c r="G31" s="152"/>
      <c r="H31" s="152"/>
      <c r="I31" s="151"/>
    </row>
    <row r="32" spans="1:9" ht="45" customHeight="1" x14ac:dyDescent="0.3">
      <c r="A32" s="237" t="s">
        <v>14443</v>
      </c>
      <c r="B32" s="548" t="s">
        <v>14444</v>
      </c>
      <c r="C32" s="549"/>
      <c r="D32" s="549"/>
      <c r="E32" s="550"/>
    </row>
    <row r="33" spans="1:256" x14ac:dyDescent="0.3">
      <c r="A33" s="229"/>
      <c r="B33" s="234"/>
      <c r="C33" s="234"/>
      <c r="D33" s="234"/>
      <c r="E33" s="231"/>
      <c r="F33" s="1"/>
    </row>
    <row r="34" spans="1:256" x14ac:dyDescent="0.3">
      <c r="A34" s="229"/>
      <c r="B34" s="234"/>
      <c r="C34" s="234"/>
      <c r="D34" s="234"/>
      <c r="E34" s="231"/>
      <c r="F34" s="1"/>
    </row>
    <row r="35" spans="1:256" x14ac:dyDescent="0.3">
      <c r="A35" s="229"/>
      <c r="B35" s="234"/>
      <c r="C35" s="234"/>
      <c r="D35" s="234"/>
      <c r="E35" s="231"/>
    </row>
    <row r="36" spans="1:256" x14ac:dyDescent="0.3">
      <c r="A36" s="229"/>
      <c r="B36" s="234"/>
      <c r="C36" s="219"/>
      <c r="D36" s="219"/>
      <c r="E36" s="220"/>
    </row>
    <row r="37" spans="1:256" ht="12" customHeight="1" x14ac:dyDescent="0.3">
      <c r="A37" s="229"/>
      <c r="B37" s="234"/>
      <c r="C37" s="219"/>
      <c r="D37" s="219"/>
      <c r="E37" s="220"/>
      <c r="F37" s="153"/>
      <c r="G37" s="154"/>
      <c r="H37" s="154"/>
      <c r="I37" s="154"/>
    </row>
    <row r="38" spans="1:256" ht="12" customHeight="1" x14ac:dyDescent="0.3">
      <c r="A38" s="238"/>
      <c r="B38" s="239"/>
      <c r="C38" s="219"/>
      <c r="D38" s="219"/>
      <c r="E38" s="220"/>
      <c r="F38" s="156"/>
      <c r="G38" s="157"/>
      <c r="H38" s="157"/>
      <c r="I38" s="157"/>
      <c r="J38" s="68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  <c r="IJ38" s="155"/>
      <c r="IK38" s="155"/>
      <c r="IL38" s="155"/>
      <c r="IM38" s="155"/>
      <c r="IN38" s="155"/>
      <c r="IO38" s="155"/>
      <c r="IP38" s="155"/>
      <c r="IQ38" s="155"/>
      <c r="IR38" s="155"/>
      <c r="IS38" s="155"/>
      <c r="IT38" s="155"/>
      <c r="IU38" s="155"/>
      <c r="IV38" s="155"/>
    </row>
    <row r="39" spans="1:256" ht="12" customHeight="1" x14ac:dyDescent="0.3">
      <c r="A39" s="238"/>
      <c r="B39" s="239"/>
      <c r="C39" s="222"/>
      <c r="D39" s="223" t="s">
        <v>14561</v>
      </c>
      <c r="E39" s="224"/>
      <c r="F39" s="156"/>
      <c r="G39" s="157"/>
      <c r="H39" s="157"/>
      <c r="I39" s="157"/>
      <c r="J39" s="68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  <c r="IJ39" s="155"/>
      <c r="IK39" s="155"/>
      <c r="IL39" s="155"/>
      <c r="IM39" s="155"/>
      <c r="IN39" s="155"/>
      <c r="IO39" s="155"/>
      <c r="IP39" s="155"/>
      <c r="IQ39" s="155"/>
      <c r="IR39" s="155"/>
      <c r="IS39" s="155"/>
      <c r="IT39" s="155"/>
      <c r="IU39" s="155"/>
      <c r="IV39" s="155"/>
    </row>
    <row r="40" spans="1:256" ht="12" customHeight="1" x14ac:dyDescent="0.3">
      <c r="A40" s="229"/>
      <c r="B40" s="234"/>
      <c r="C40" s="222"/>
      <c r="D40" s="225" t="s">
        <v>14562</v>
      </c>
      <c r="E40" s="224"/>
      <c r="F40" s="158"/>
      <c r="G40" s="159"/>
      <c r="H40" s="159"/>
      <c r="I40" s="159"/>
    </row>
    <row r="41" spans="1:256" x14ac:dyDescent="0.3">
      <c r="A41" s="229"/>
      <c r="B41" s="234"/>
      <c r="C41" s="222"/>
      <c r="D41" s="223" t="s">
        <v>14563</v>
      </c>
      <c r="E41" s="224"/>
      <c r="F41" s="158"/>
      <c r="G41" s="159"/>
      <c r="H41" s="159"/>
      <c r="I41" s="159"/>
    </row>
    <row r="42" spans="1:256" x14ac:dyDescent="0.3">
      <c r="A42" s="229"/>
      <c r="B42" s="234"/>
      <c r="C42" s="222"/>
      <c r="D42" s="225" t="s">
        <v>14564</v>
      </c>
      <c r="E42" s="224"/>
      <c r="F42" s="158"/>
      <c r="G42" s="159"/>
      <c r="H42" s="159"/>
      <c r="I42" s="159"/>
    </row>
    <row r="43" spans="1:256" ht="15" thickBot="1" x14ac:dyDescent="0.35">
      <c r="A43" s="240"/>
      <c r="B43" s="241"/>
      <c r="C43" s="226"/>
      <c r="D43" s="227"/>
      <c r="E43" s="228"/>
      <c r="F43" s="158"/>
      <c r="G43" s="158"/>
      <c r="H43" s="158"/>
      <c r="I43" s="154"/>
    </row>
  </sheetData>
  <protectedRanges>
    <protectedRange sqref="C3:F3" name="Intervalo2_1_1"/>
    <protectedRange sqref="F7:F8" name="Intervalo1_1_1"/>
    <protectedRange sqref="D6:D11 D13:D16" name="Intervalo1_1"/>
  </protectedRanges>
  <mergeCells count="16">
    <mergeCell ref="B29:E29"/>
    <mergeCell ref="B30:E30"/>
    <mergeCell ref="B31:E31"/>
    <mergeCell ref="B32:E32"/>
    <mergeCell ref="B28:E28"/>
    <mergeCell ref="A1:E1"/>
    <mergeCell ref="A2:E2"/>
    <mergeCell ref="A3:E3"/>
    <mergeCell ref="B4:D4"/>
    <mergeCell ref="B17:C17"/>
    <mergeCell ref="B27:E27"/>
    <mergeCell ref="B19:D20"/>
    <mergeCell ref="A21:E23"/>
    <mergeCell ref="B24:E24"/>
    <mergeCell ref="B25:E25"/>
    <mergeCell ref="B26:E2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3196"/>
  <sheetViews>
    <sheetView topLeftCell="A582" workbookViewId="0">
      <selection activeCell="E618" sqref="E618"/>
    </sheetView>
  </sheetViews>
  <sheetFormatPr defaultColWidth="9.109375" defaultRowHeight="14.4" x14ac:dyDescent="0.3"/>
  <cols>
    <col min="1" max="1" width="9.109375" style="1"/>
    <col min="2" max="2" width="13.5546875" style="48" customWidth="1"/>
    <col min="3" max="3" width="123" style="49" customWidth="1"/>
    <col min="4" max="4" width="9.109375" style="48"/>
    <col min="5" max="5" width="11" style="50" bestFit="1" customWidth="1"/>
    <col min="6" max="8" width="9.109375" style="1"/>
    <col min="9" max="9" width="12.88671875" style="1" customWidth="1"/>
    <col min="10" max="16384" width="9.109375" style="1"/>
  </cols>
  <sheetData>
    <row r="2" spans="1:5" x14ac:dyDescent="0.3">
      <c r="B2" s="2"/>
      <c r="C2" s="3" t="s">
        <v>0</v>
      </c>
      <c r="D2" s="4"/>
      <c r="E2" s="5"/>
    </row>
    <row r="3" spans="1:5" x14ac:dyDescent="0.3">
      <c r="B3" s="6"/>
      <c r="C3" s="7"/>
      <c r="D3" s="8"/>
      <c r="E3" s="9"/>
    </row>
    <row r="4" spans="1:5" x14ac:dyDescent="0.3">
      <c r="B4" s="10"/>
      <c r="C4" s="11" t="s">
        <v>1</v>
      </c>
      <c r="D4" s="12"/>
      <c r="E4" s="13"/>
    </row>
    <row r="5" spans="1:5" x14ac:dyDescent="0.3">
      <c r="B5" s="14"/>
      <c r="C5" s="15"/>
      <c r="D5" s="16"/>
      <c r="E5" s="17" t="s">
        <v>2</v>
      </c>
    </row>
    <row r="6" spans="1:5" ht="28.8" x14ac:dyDescent="0.3">
      <c r="B6" s="18" t="s">
        <v>3</v>
      </c>
      <c r="C6" s="19">
        <v>44470</v>
      </c>
      <c r="D6" s="20" t="s">
        <v>4</v>
      </c>
      <c r="E6" s="21">
        <v>23</v>
      </c>
    </row>
    <row r="7" spans="1:5" x14ac:dyDescent="0.3">
      <c r="B7" s="18"/>
      <c r="C7" s="22"/>
      <c r="D7" s="20"/>
      <c r="E7" s="17" t="s">
        <v>5</v>
      </c>
    </row>
    <row r="8" spans="1:5" x14ac:dyDescent="0.3">
      <c r="B8" s="23" t="s">
        <v>6</v>
      </c>
      <c r="C8" s="24" t="s">
        <v>7</v>
      </c>
      <c r="D8" s="23" t="s">
        <v>8</v>
      </c>
      <c r="E8" s="25" t="s">
        <v>9</v>
      </c>
    </row>
    <row r="9" spans="1:5" x14ac:dyDescent="0.3">
      <c r="A9" s="26">
        <v>1</v>
      </c>
      <c r="B9" s="27" t="s">
        <v>10</v>
      </c>
      <c r="C9" s="28" t="s">
        <v>11</v>
      </c>
      <c r="D9" s="29" t="s">
        <v>12</v>
      </c>
      <c r="E9" s="30">
        <v>4.12</v>
      </c>
    </row>
    <row r="10" spans="1:5" x14ac:dyDescent="0.3">
      <c r="A10" s="31">
        <v>2</v>
      </c>
      <c r="B10" s="32" t="s">
        <v>13</v>
      </c>
      <c r="C10" s="33" t="s">
        <v>14</v>
      </c>
      <c r="D10" s="34" t="s">
        <v>15</v>
      </c>
      <c r="E10" s="35">
        <v>222.53</v>
      </c>
    </row>
    <row r="11" spans="1:5" x14ac:dyDescent="0.3">
      <c r="A11" s="31">
        <v>3</v>
      </c>
      <c r="B11" s="32" t="s">
        <v>16</v>
      </c>
      <c r="C11" s="33" t="s">
        <v>17</v>
      </c>
      <c r="D11" s="34" t="s">
        <v>15</v>
      </c>
      <c r="E11" s="35">
        <v>788.34</v>
      </c>
    </row>
    <row r="12" spans="1:5" x14ac:dyDescent="0.3">
      <c r="A12" s="31">
        <v>4</v>
      </c>
      <c r="B12" s="32" t="s">
        <v>18</v>
      </c>
      <c r="C12" s="33" t="s">
        <v>19</v>
      </c>
      <c r="D12" s="34" t="s">
        <v>15</v>
      </c>
      <c r="E12" s="35">
        <v>2152.4299999999998</v>
      </c>
    </row>
    <row r="13" spans="1:5" x14ac:dyDescent="0.3">
      <c r="A13" s="31">
        <v>5</v>
      </c>
      <c r="B13" s="32" t="s">
        <v>20</v>
      </c>
      <c r="C13" s="33" t="s">
        <v>21</v>
      </c>
      <c r="D13" s="34" t="s">
        <v>15</v>
      </c>
      <c r="E13" s="35">
        <v>3461.89</v>
      </c>
    </row>
    <row r="14" spans="1:5" x14ac:dyDescent="0.3">
      <c r="A14" s="31">
        <v>6</v>
      </c>
      <c r="B14" s="32" t="s">
        <v>22</v>
      </c>
      <c r="C14" s="33" t="s">
        <v>23</v>
      </c>
      <c r="D14" s="34" t="s">
        <v>15</v>
      </c>
      <c r="E14" s="35">
        <v>6831.36</v>
      </c>
    </row>
    <row r="15" spans="1:5" x14ac:dyDescent="0.3">
      <c r="A15" s="31">
        <v>7</v>
      </c>
      <c r="B15" s="32" t="s">
        <v>24</v>
      </c>
      <c r="C15" s="33" t="s">
        <v>25</v>
      </c>
      <c r="D15" s="34" t="s">
        <v>15</v>
      </c>
      <c r="E15" s="35">
        <v>9470.0499999999993</v>
      </c>
    </row>
    <row r="16" spans="1:5" x14ac:dyDescent="0.3">
      <c r="A16" s="31">
        <v>8</v>
      </c>
      <c r="B16" s="32" t="s">
        <v>26</v>
      </c>
      <c r="C16" s="33" t="s">
        <v>27</v>
      </c>
      <c r="D16" s="34" t="s">
        <v>15</v>
      </c>
      <c r="E16" s="35">
        <v>181.29</v>
      </c>
    </row>
    <row r="17" spans="1:5" x14ac:dyDescent="0.3">
      <c r="A17" s="31">
        <v>9</v>
      </c>
      <c r="B17" s="32" t="s">
        <v>28</v>
      </c>
      <c r="C17" s="33" t="s">
        <v>29</v>
      </c>
      <c r="D17" s="34" t="s">
        <v>15</v>
      </c>
      <c r="E17" s="35">
        <v>671.18</v>
      </c>
    </row>
    <row r="18" spans="1:5" x14ac:dyDescent="0.3">
      <c r="A18" s="31">
        <v>10</v>
      </c>
      <c r="B18" s="32" t="s">
        <v>30</v>
      </c>
      <c r="C18" s="33" t="s">
        <v>31</v>
      </c>
      <c r="D18" s="34" t="s">
        <v>15</v>
      </c>
      <c r="E18" s="35">
        <v>1918.11</v>
      </c>
    </row>
    <row r="19" spans="1:5" x14ac:dyDescent="0.3">
      <c r="A19" s="31">
        <v>11</v>
      </c>
      <c r="B19" s="32" t="s">
        <v>32</v>
      </c>
      <c r="C19" s="33" t="s">
        <v>33</v>
      </c>
      <c r="D19" s="34" t="s">
        <v>15</v>
      </c>
      <c r="E19" s="35">
        <v>3110.42</v>
      </c>
    </row>
    <row r="20" spans="1:5" x14ac:dyDescent="0.3">
      <c r="A20" s="31">
        <v>12</v>
      </c>
      <c r="B20" s="32" t="s">
        <v>34</v>
      </c>
      <c r="C20" s="33" t="s">
        <v>35</v>
      </c>
      <c r="D20" s="34" t="s">
        <v>15</v>
      </c>
      <c r="E20" s="35">
        <v>6362.73</v>
      </c>
    </row>
    <row r="21" spans="1:5" x14ac:dyDescent="0.3">
      <c r="A21" s="31">
        <v>13</v>
      </c>
      <c r="B21" s="32" t="s">
        <v>36</v>
      </c>
      <c r="C21" s="33" t="s">
        <v>37</v>
      </c>
      <c r="D21" s="34" t="s">
        <v>15</v>
      </c>
      <c r="E21" s="35">
        <v>8884.27</v>
      </c>
    </row>
    <row r="22" spans="1:5" x14ac:dyDescent="0.3">
      <c r="A22" s="31">
        <v>14</v>
      </c>
      <c r="B22" s="32" t="s">
        <v>38</v>
      </c>
      <c r="C22" s="33" t="s">
        <v>39</v>
      </c>
      <c r="D22" s="34" t="s">
        <v>15</v>
      </c>
      <c r="E22" s="35">
        <v>17768.54</v>
      </c>
    </row>
    <row r="23" spans="1:5" x14ac:dyDescent="0.3">
      <c r="A23" s="31">
        <v>15</v>
      </c>
      <c r="B23" s="32" t="s">
        <v>40</v>
      </c>
      <c r="C23" s="33" t="s">
        <v>41</v>
      </c>
      <c r="D23" s="34" t="s">
        <v>15</v>
      </c>
      <c r="E23" s="35">
        <v>26652.81</v>
      </c>
    </row>
    <row r="24" spans="1:5" ht="20.399999999999999" x14ac:dyDescent="0.3">
      <c r="A24" s="31">
        <v>16</v>
      </c>
      <c r="B24" s="32" t="s">
        <v>42</v>
      </c>
      <c r="C24" s="33" t="s">
        <v>43</v>
      </c>
      <c r="D24" s="34" t="s">
        <v>15</v>
      </c>
      <c r="E24" s="35">
        <v>1596.67</v>
      </c>
    </row>
    <row r="25" spans="1:5" ht="20.399999999999999" x14ac:dyDescent="0.3">
      <c r="A25" s="31">
        <v>17</v>
      </c>
      <c r="B25" s="32" t="s">
        <v>44</v>
      </c>
      <c r="C25" s="33" t="s">
        <v>45</v>
      </c>
      <c r="D25" s="34" t="s">
        <v>15</v>
      </c>
      <c r="E25" s="35">
        <v>2027.65</v>
      </c>
    </row>
    <row r="26" spans="1:5" ht="20.399999999999999" x14ac:dyDescent="0.3">
      <c r="A26" s="31">
        <v>18</v>
      </c>
      <c r="B26" s="32" t="s">
        <v>46</v>
      </c>
      <c r="C26" s="33" t="s">
        <v>47</v>
      </c>
      <c r="D26" s="34" t="s">
        <v>15</v>
      </c>
      <c r="E26" s="35">
        <v>2987.15</v>
      </c>
    </row>
    <row r="27" spans="1:5" ht="20.399999999999999" x14ac:dyDescent="0.3">
      <c r="A27" s="31">
        <v>19</v>
      </c>
      <c r="B27" s="32" t="s">
        <v>48</v>
      </c>
      <c r="C27" s="33" t="s">
        <v>49</v>
      </c>
      <c r="D27" s="34" t="s">
        <v>15</v>
      </c>
      <c r="E27" s="35">
        <v>3712.34</v>
      </c>
    </row>
    <row r="28" spans="1:5" x14ac:dyDescent="0.3">
      <c r="A28" s="31">
        <v>20</v>
      </c>
      <c r="B28" s="32" t="s">
        <v>50</v>
      </c>
      <c r="C28" s="33" t="s">
        <v>51</v>
      </c>
      <c r="D28" s="34" t="s">
        <v>52</v>
      </c>
      <c r="E28" s="35">
        <v>581.39</v>
      </c>
    </row>
    <row r="29" spans="1:5" x14ac:dyDescent="0.3">
      <c r="A29" s="31">
        <v>21</v>
      </c>
      <c r="B29" s="32" t="s">
        <v>53</v>
      </c>
      <c r="C29" s="33" t="s">
        <v>54</v>
      </c>
      <c r="D29" s="34" t="s">
        <v>55</v>
      </c>
      <c r="E29" s="35">
        <v>51.54</v>
      </c>
    </row>
    <row r="30" spans="1:5" x14ac:dyDescent="0.3">
      <c r="A30" s="31">
        <v>22</v>
      </c>
      <c r="B30" s="32" t="s">
        <v>56</v>
      </c>
      <c r="C30" s="33" t="s">
        <v>57</v>
      </c>
      <c r="D30" s="34" t="s">
        <v>55</v>
      </c>
      <c r="E30" s="35">
        <v>34.17</v>
      </c>
    </row>
    <row r="31" spans="1:5" x14ac:dyDescent="0.3">
      <c r="A31" s="31">
        <v>23</v>
      </c>
      <c r="B31" s="32" t="s">
        <v>58</v>
      </c>
      <c r="C31" s="33" t="s">
        <v>59</v>
      </c>
      <c r="D31" s="34" t="s">
        <v>55</v>
      </c>
      <c r="E31" s="35">
        <v>34.17</v>
      </c>
    </row>
    <row r="32" spans="1:5" x14ac:dyDescent="0.3">
      <c r="A32" s="31">
        <v>24</v>
      </c>
      <c r="B32" s="32" t="s">
        <v>60</v>
      </c>
      <c r="C32" s="33" t="s">
        <v>61</v>
      </c>
      <c r="D32" s="34" t="s">
        <v>62</v>
      </c>
      <c r="E32" s="35">
        <v>1.2</v>
      </c>
    </row>
    <row r="33" spans="1:5" x14ac:dyDescent="0.3">
      <c r="A33" s="31">
        <v>25</v>
      </c>
      <c r="B33" s="32" t="s">
        <v>63</v>
      </c>
      <c r="C33" s="33" t="s">
        <v>64</v>
      </c>
      <c r="D33" s="34" t="s">
        <v>52</v>
      </c>
      <c r="E33" s="35">
        <v>581.39</v>
      </c>
    </row>
    <row r="34" spans="1:5" x14ac:dyDescent="0.3">
      <c r="A34" s="31">
        <v>26</v>
      </c>
      <c r="B34" s="32" t="s">
        <v>65</v>
      </c>
      <c r="C34" s="33" t="s">
        <v>54</v>
      </c>
      <c r="D34" s="34" t="s">
        <v>55</v>
      </c>
      <c r="E34" s="35">
        <v>9.98</v>
      </c>
    </row>
    <row r="35" spans="1:5" x14ac:dyDescent="0.3">
      <c r="A35" s="31">
        <v>27</v>
      </c>
      <c r="B35" s="32" t="s">
        <v>66</v>
      </c>
      <c r="C35" s="33" t="s">
        <v>57</v>
      </c>
      <c r="D35" s="34" t="s">
        <v>55</v>
      </c>
      <c r="E35" s="35">
        <v>17.329999999999998</v>
      </c>
    </row>
    <row r="36" spans="1:5" x14ac:dyDescent="0.3">
      <c r="A36" s="31">
        <v>28</v>
      </c>
      <c r="B36" s="32" t="s">
        <v>67</v>
      </c>
      <c r="C36" s="33" t="s">
        <v>59</v>
      </c>
      <c r="D36" s="34" t="s">
        <v>55</v>
      </c>
      <c r="E36" s="35">
        <v>19.39</v>
      </c>
    </row>
    <row r="37" spans="1:5" x14ac:dyDescent="0.3">
      <c r="A37" s="31">
        <v>29</v>
      </c>
      <c r="B37" s="32" t="s">
        <v>68</v>
      </c>
      <c r="C37" s="33" t="s">
        <v>61</v>
      </c>
      <c r="D37" s="34" t="s">
        <v>62</v>
      </c>
      <c r="E37" s="35">
        <v>1.82</v>
      </c>
    </row>
    <row r="38" spans="1:5" x14ac:dyDescent="0.3">
      <c r="A38" s="31">
        <v>30</v>
      </c>
      <c r="B38" s="32" t="s">
        <v>69</v>
      </c>
      <c r="C38" s="33" t="s">
        <v>70</v>
      </c>
      <c r="D38" s="34" t="s">
        <v>52</v>
      </c>
      <c r="E38" s="35">
        <v>581.39</v>
      </c>
    </row>
    <row r="39" spans="1:5" x14ac:dyDescent="0.3">
      <c r="A39" s="31">
        <v>31</v>
      </c>
      <c r="B39" s="32" t="s">
        <v>71</v>
      </c>
      <c r="C39" s="33" t="s">
        <v>72</v>
      </c>
      <c r="D39" s="34" t="s">
        <v>12</v>
      </c>
      <c r="E39" s="35">
        <v>84.6</v>
      </c>
    </row>
    <row r="40" spans="1:5" x14ac:dyDescent="0.3">
      <c r="A40" s="31">
        <v>32</v>
      </c>
      <c r="B40" s="32" t="s">
        <v>73</v>
      </c>
      <c r="C40" s="33" t="s">
        <v>74</v>
      </c>
      <c r="D40" s="34" t="s">
        <v>12</v>
      </c>
      <c r="E40" s="35">
        <v>115.87</v>
      </c>
    </row>
    <row r="41" spans="1:5" x14ac:dyDescent="0.3">
      <c r="A41" s="31">
        <v>33</v>
      </c>
      <c r="B41" s="32" t="s">
        <v>75</v>
      </c>
      <c r="C41" s="33" t="s">
        <v>76</v>
      </c>
      <c r="D41" s="34" t="s">
        <v>12</v>
      </c>
      <c r="E41" s="35">
        <v>80.48</v>
      </c>
    </row>
    <row r="42" spans="1:5" x14ac:dyDescent="0.3">
      <c r="A42" s="31">
        <v>34</v>
      </c>
      <c r="B42" s="32" t="s">
        <v>77</v>
      </c>
      <c r="C42" s="33" t="s">
        <v>78</v>
      </c>
      <c r="D42" s="34" t="s">
        <v>52</v>
      </c>
      <c r="E42" s="35">
        <v>581.39</v>
      </c>
    </row>
    <row r="43" spans="1:5" x14ac:dyDescent="0.3">
      <c r="A43" s="31">
        <v>35</v>
      </c>
      <c r="B43" s="32" t="s">
        <v>79</v>
      </c>
      <c r="C43" s="33" t="s">
        <v>80</v>
      </c>
      <c r="D43" s="34" t="s">
        <v>55</v>
      </c>
      <c r="E43" s="35">
        <v>47.42</v>
      </c>
    </row>
    <row r="44" spans="1:5" x14ac:dyDescent="0.3">
      <c r="A44" s="31">
        <v>36</v>
      </c>
      <c r="B44" s="32" t="s">
        <v>81</v>
      </c>
      <c r="C44" s="33" t="s">
        <v>82</v>
      </c>
      <c r="D44" s="34" t="s">
        <v>55</v>
      </c>
      <c r="E44" s="35">
        <v>61.85</v>
      </c>
    </row>
    <row r="45" spans="1:5" x14ac:dyDescent="0.3">
      <c r="A45" s="31">
        <v>37</v>
      </c>
      <c r="B45" s="32" t="s">
        <v>83</v>
      </c>
      <c r="C45" s="33" t="s">
        <v>84</v>
      </c>
      <c r="D45" s="34" t="s">
        <v>52</v>
      </c>
      <c r="E45" s="35">
        <v>581.39</v>
      </c>
    </row>
    <row r="46" spans="1:5" x14ac:dyDescent="0.3">
      <c r="A46" s="31">
        <v>38</v>
      </c>
      <c r="B46" s="32" t="s">
        <v>85</v>
      </c>
      <c r="C46" s="33" t="s">
        <v>86</v>
      </c>
      <c r="D46" s="34" t="s">
        <v>12</v>
      </c>
      <c r="E46" s="35">
        <v>8.24</v>
      </c>
    </row>
    <row r="47" spans="1:5" x14ac:dyDescent="0.3">
      <c r="A47" s="31">
        <v>39</v>
      </c>
      <c r="B47" s="32" t="s">
        <v>87</v>
      </c>
      <c r="C47" s="33" t="s">
        <v>88</v>
      </c>
      <c r="D47" s="34" t="s">
        <v>55</v>
      </c>
      <c r="E47" s="35">
        <v>72.16</v>
      </c>
    </row>
    <row r="48" spans="1:5" x14ac:dyDescent="0.3">
      <c r="A48" s="31">
        <v>40</v>
      </c>
      <c r="B48" s="32" t="s">
        <v>89</v>
      </c>
      <c r="C48" s="33" t="s">
        <v>90</v>
      </c>
      <c r="D48" s="34" t="s">
        <v>52</v>
      </c>
      <c r="E48" s="35">
        <v>581.39</v>
      </c>
    </row>
    <row r="49" spans="1:5" x14ac:dyDescent="0.3">
      <c r="A49" s="31">
        <v>41</v>
      </c>
      <c r="B49" s="32" t="s">
        <v>91</v>
      </c>
      <c r="C49" s="33" t="s">
        <v>92</v>
      </c>
      <c r="D49" s="34" t="s">
        <v>12</v>
      </c>
      <c r="E49" s="35">
        <v>9.36</v>
      </c>
    </row>
    <row r="50" spans="1:5" x14ac:dyDescent="0.3">
      <c r="A50" s="31">
        <v>42</v>
      </c>
      <c r="B50" s="32" t="s">
        <v>93</v>
      </c>
      <c r="C50" s="33" t="s">
        <v>94</v>
      </c>
      <c r="D50" s="34" t="s">
        <v>12</v>
      </c>
      <c r="E50" s="35">
        <v>40.49</v>
      </c>
    </row>
    <row r="51" spans="1:5" x14ac:dyDescent="0.3">
      <c r="A51" s="31">
        <v>43</v>
      </c>
      <c r="B51" s="32" t="s">
        <v>95</v>
      </c>
      <c r="C51" s="33" t="s">
        <v>96</v>
      </c>
      <c r="D51" s="34" t="s">
        <v>52</v>
      </c>
      <c r="E51" s="35">
        <v>581.39</v>
      </c>
    </row>
    <row r="52" spans="1:5" x14ac:dyDescent="0.3">
      <c r="A52" s="31">
        <v>44</v>
      </c>
      <c r="B52" s="32" t="s">
        <v>97</v>
      </c>
      <c r="C52" s="33" t="s">
        <v>98</v>
      </c>
      <c r="D52" s="34" t="s">
        <v>99</v>
      </c>
      <c r="E52" s="35">
        <v>93.33</v>
      </c>
    </row>
    <row r="53" spans="1:5" x14ac:dyDescent="0.3">
      <c r="A53" s="31">
        <v>50</v>
      </c>
      <c r="B53" s="32" t="s">
        <v>100</v>
      </c>
      <c r="C53" s="33" t="s">
        <v>101</v>
      </c>
      <c r="D53" s="34" t="s">
        <v>99</v>
      </c>
      <c r="E53" s="35">
        <v>149.12</v>
      </c>
    </row>
    <row r="54" spans="1:5" x14ac:dyDescent="0.3">
      <c r="A54" s="31">
        <v>51</v>
      </c>
      <c r="B54" s="32" t="s">
        <v>102</v>
      </c>
      <c r="C54" s="33" t="s">
        <v>103</v>
      </c>
      <c r="D54" s="34" t="s">
        <v>99</v>
      </c>
      <c r="E54" s="35">
        <v>142.35</v>
      </c>
    </row>
    <row r="55" spans="1:5" x14ac:dyDescent="0.3">
      <c r="A55" s="31">
        <v>52</v>
      </c>
      <c r="B55" s="32" t="s">
        <v>104</v>
      </c>
      <c r="C55" s="33" t="s">
        <v>105</v>
      </c>
      <c r="D55" s="34" t="s">
        <v>99</v>
      </c>
      <c r="E55" s="35">
        <v>205.42</v>
      </c>
    </row>
    <row r="56" spans="1:5" x14ac:dyDescent="0.3">
      <c r="A56" s="31">
        <v>53</v>
      </c>
      <c r="B56" s="32" t="s">
        <v>106</v>
      </c>
      <c r="C56" s="33" t="s">
        <v>107</v>
      </c>
      <c r="D56" s="34" t="s">
        <v>12</v>
      </c>
      <c r="E56" s="35">
        <v>18.73</v>
      </c>
    </row>
    <row r="57" spans="1:5" x14ac:dyDescent="0.3">
      <c r="A57" s="31">
        <v>54</v>
      </c>
      <c r="B57" s="32" t="s">
        <v>108</v>
      </c>
      <c r="C57" s="33" t="s">
        <v>109</v>
      </c>
      <c r="D57" s="34" t="s">
        <v>12</v>
      </c>
      <c r="E57" s="35">
        <v>22.5</v>
      </c>
    </row>
    <row r="58" spans="1:5" x14ac:dyDescent="0.3">
      <c r="A58" s="31">
        <v>55</v>
      </c>
      <c r="B58" s="32" t="s">
        <v>110</v>
      </c>
      <c r="C58" s="33" t="s">
        <v>111</v>
      </c>
      <c r="D58" s="34" t="s">
        <v>12</v>
      </c>
      <c r="E58" s="35">
        <v>30.5</v>
      </c>
    </row>
    <row r="59" spans="1:5" x14ac:dyDescent="0.3">
      <c r="A59" s="31">
        <v>56</v>
      </c>
      <c r="B59" s="32" t="s">
        <v>112</v>
      </c>
      <c r="C59" s="33" t="s">
        <v>113</v>
      </c>
      <c r="D59" s="34" t="s">
        <v>55</v>
      </c>
      <c r="E59" s="35">
        <v>176.91</v>
      </c>
    </row>
    <row r="60" spans="1:5" x14ac:dyDescent="0.3">
      <c r="A60" s="31">
        <v>57</v>
      </c>
      <c r="B60" s="32" t="s">
        <v>114</v>
      </c>
      <c r="C60" s="33" t="s">
        <v>115</v>
      </c>
      <c r="D60" s="34" t="s">
        <v>55</v>
      </c>
      <c r="E60" s="35">
        <v>208.9</v>
      </c>
    </row>
    <row r="61" spans="1:5" x14ac:dyDescent="0.3">
      <c r="A61" s="31">
        <v>58</v>
      </c>
      <c r="B61" s="32" t="s">
        <v>116</v>
      </c>
      <c r="C61" s="33" t="s">
        <v>117</v>
      </c>
      <c r="D61" s="34" t="s">
        <v>99</v>
      </c>
      <c r="E61" s="35">
        <v>376.77</v>
      </c>
    </row>
    <row r="62" spans="1:5" x14ac:dyDescent="0.3">
      <c r="A62" s="31">
        <v>59</v>
      </c>
      <c r="B62" s="32" t="s">
        <v>118</v>
      </c>
      <c r="C62" s="33" t="s">
        <v>119</v>
      </c>
      <c r="D62" s="34" t="s">
        <v>99</v>
      </c>
      <c r="E62" s="35">
        <v>305.19</v>
      </c>
    </row>
    <row r="63" spans="1:5" x14ac:dyDescent="0.3">
      <c r="A63" s="31">
        <v>60</v>
      </c>
      <c r="B63" s="32" t="s">
        <v>120</v>
      </c>
      <c r="C63" s="33" t="s">
        <v>121</v>
      </c>
      <c r="D63" s="34" t="s">
        <v>12</v>
      </c>
      <c r="E63" s="35">
        <v>253</v>
      </c>
    </row>
    <row r="64" spans="1:5" x14ac:dyDescent="0.3">
      <c r="A64" s="31">
        <v>61</v>
      </c>
      <c r="B64" s="32" t="s">
        <v>122</v>
      </c>
      <c r="C64" s="33" t="s">
        <v>123</v>
      </c>
      <c r="D64" s="34" t="s">
        <v>12</v>
      </c>
      <c r="E64" s="35">
        <v>393.81</v>
      </c>
    </row>
    <row r="65" spans="1:5" x14ac:dyDescent="0.3">
      <c r="A65" s="31">
        <v>62</v>
      </c>
      <c r="B65" s="32" t="s">
        <v>124</v>
      </c>
      <c r="C65" s="33" t="s">
        <v>125</v>
      </c>
      <c r="D65" s="34" t="s">
        <v>12</v>
      </c>
      <c r="E65" s="35">
        <v>278.70999999999998</v>
      </c>
    </row>
    <row r="66" spans="1:5" x14ac:dyDescent="0.3">
      <c r="A66" s="31">
        <v>63</v>
      </c>
      <c r="B66" s="32" t="s">
        <v>126</v>
      </c>
      <c r="C66" s="33" t="s">
        <v>127</v>
      </c>
      <c r="D66" s="34" t="s">
        <v>99</v>
      </c>
      <c r="E66" s="35">
        <v>133.09</v>
      </c>
    </row>
    <row r="67" spans="1:5" x14ac:dyDescent="0.3">
      <c r="A67" s="31">
        <v>64</v>
      </c>
      <c r="B67" s="32" t="s">
        <v>128</v>
      </c>
      <c r="C67" s="33" t="s">
        <v>129</v>
      </c>
      <c r="D67" s="34" t="s">
        <v>99</v>
      </c>
      <c r="E67" s="35">
        <v>93.84</v>
      </c>
    </row>
    <row r="68" spans="1:5" x14ac:dyDescent="0.3">
      <c r="A68" s="31">
        <v>65</v>
      </c>
      <c r="B68" s="32" t="s">
        <v>130</v>
      </c>
      <c r="C68" s="33" t="s">
        <v>131</v>
      </c>
      <c r="D68" s="34" t="s">
        <v>99</v>
      </c>
      <c r="E68" s="35">
        <v>120.61</v>
      </c>
    </row>
    <row r="69" spans="1:5" x14ac:dyDescent="0.3">
      <c r="A69" s="31">
        <v>66</v>
      </c>
      <c r="B69" s="32" t="s">
        <v>132</v>
      </c>
      <c r="C69" s="33" t="s">
        <v>133</v>
      </c>
      <c r="D69" s="34" t="s">
        <v>99</v>
      </c>
      <c r="E69" s="35">
        <v>154.75</v>
      </c>
    </row>
    <row r="70" spans="1:5" x14ac:dyDescent="0.3">
      <c r="A70" s="31">
        <v>67</v>
      </c>
      <c r="B70" s="32" t="s">
        <v>134</v>
      </c>
      <c r="C70" s="33" t="s">
        <v>135</v>
      </c>
      <c r="D70" s="34" t="s">
        <v>99</v>
      </c>
      <c r="E70" s="35">
        <v>243.19</v>
      </c>
    </row>
    <row r="71" spans="1:5" x14ac:dyDescent="0.3">
      <c r="A71" s="31">
        <v>68</v>
      </c>
      <c r="B71" s="32" t="s">
        <v>136</v>
      </c>
      <c r="C71" s="33" t="s">
        <v>137</v>
      </c>
      <c r="D71" s="34" t="s">
        <v>99</v>
      </c>
      <c r="E71" s="35">
        <v>365.89</v>
      </c>
    </row>
    <row r="72" spans="1:5" x14ac:dyDescent="0.3">
      <c r="A72" s="31">
        <v>69</v>
      </c>
      <c r="B72" s="32" t="s">
        <v>138</v>
      </c>
      <c r="C72" s="33" t="s">
        <v>139</v>
      </c>
      <c r="D72" s="34" t="s">
        <v>99</v>
      </c>
      <c r="E72" s="35">
        <v>608.95000000000005</v>
      </c>
    </row>
    <row r="73" spans="1:5" x14ac:dyDescent="0.3">
      <c r="A73" s="31">
        <v>70</v>
      </c>
      <c r="B73" s="32" t="s">
        <v>140</v>
      </c>
      <c r="C73" s="33" t="s">
        <v>141</v>
      </c>
      <c r="D73" s="34" t="s">
        <v>99</v>
      </c>
      <c r="E73" s="35">
        <v>75.290000000000006</v>
      </c>
    </row>
    <row r="74" spans="1:5" x14ac:dyDescent="0.3">
      <c r="A74" s="31">
        <v>71</v>
      </c>
      <c r="B74" s="32" t="s">
        <v>142</v>
      </c>
      <c r="C74" s="33" t="s">
        <v>143</v>
      </c>
      <c r="D74" s="34" t="s">
        <v>99</v>
      </c>
      <c r="E74" s="35">
        <v>86.27</v>
      </c>
    </row>
    <row r="75" spans="1:5" x14ac:dyDescent="0.3">
      <c r="A75" s="31">
        <v>72</v>
      </c>
      <c r="B75" s="32" t="s">
        <v>144</v>
      </c>
      <c r="C75" s="33" t="s">
        <v>145</v>
      </c>
      <c r="D75" s="34" t="s">
        <v>99</v>
      </c>
      <c r="E75" s="35">
        <v>97.13</v>
      </c>
    </row>
    <row r="76" spans="1:5" x14ac:dyDescent="0.3">
      <c r="A76" s="31">
        <v>73</v>
      </c>
      <c r="B76" s="32" t="s">
        <v>146</v>
      </c>
      <c r="C76" s="33" t="s">
        <v>147</v>
      </c>
      <c r="D76" s="34" t="s">
        <v>99</v>
      </c>
      <c r="E76" s="35">
        <v>146.53</v>
      </c>
    </row>
    <row r="77" spans="1:5" x14ac:dyDescent="0.3">
      <c r="A77" s="31">
        <v>74</v>
      </c>
      <c r="B77" s="32" t="s">
        <v>148</v>
      </c>
      <c r="C77" s="33" t="s">
        <v>149</v>
      </c>
      <c r="D77" s="34" t="s">
        <v>99</v>
      </c>
      <c r="E77" s="35">
        <v>67.25</v>
      </c>
    </row>
    <row r="78" spans="1:5" x14ac:dyDescent="0.3">
      <c r="A78" s="31">
        <v>75</v>
      </c>
      <c r="B78" s="32" t="s">
        <v>150</v>
      </c>
      <c r="C78" s="33" t="s">
        <v>151</v>
      </c>
      <c r="D78" s="34" t="s">
        <v>99</v>
      </c>
      <c r="E78" s="35">
        <v>84.68</v>
      </c>
    </row>
    <row r="79" spans="1:5" x14ac:dyDescent="0.3">
      <c r="A79" s="31">
        <v>76</v>
      </c>
      <c r="B79" s="32" t="s">
        <v>152</v>
      </c>
      <c r="C79" s="33" t="s">
        <v>153</v>
      </c>
      <c r="D79" s="34" t="s">
        <v>52</v>
      </c>
      <c r="E79" s="35">
        <v>581.39</v>
      </c>
    </row>
    <row r="80" spans="1:5" x14ac:dyDescent="0.3">
      <c r="A80" s="31">
        <v>77</v>
      </c>
      <c r="B80" s="32" t="s">
        <v>154</v>
      </c>
      <c r="C80" s="33" t="s">
        <v>155</v>
      </c>
      <c r="D80" s="34" t="s">
        <v>99</v>
      </c>
      <c r="E80" s="35">
        <v>27.51</v>
      </c>
    </row>
    <row r="81" spans="1:5" x14ac:dyDescent="0.3">
      <c r="A81" s="31">
        <v>78</v>
      </c>
      <c r="B81" s="32" t="s">
        <v>156</v>
      </c>
      <c r="C81" s="33" t="s">
        <v>157</v>
      </c>
      <c r="D81" s="34" t="s">
        <v>52</v>
      </c>
      <c r="E81" s="35">
        <v>581.39</v>
      </c>
    </row>
    <row r="82" spans="1:5" x14ac:dyDescent="0.3">
      <c r="A82" s="31">
        <v>79</v>
      </c>
      <c r="B82" s="32" t="s">
        <v>158</v>
      </c>
      <c r="C82" s="33" t="s">
        <v>159</v>
      </c>
      <c r="D82" s="34" t="s">
        <v>52</v>
      </c>
      <c r="E82" s="35">
        <v>581.39</v>
      </c>
    </row>
    <row r="83" spans="1:5" x14ac:dyDescent="0.3">
      <c r="A83" s="31">
        <v>80</v>
      </c>
      <c r="B83" s="32" t="s">
        <v>160</v>
      </c>
      <c r="C83" s="33" t="s">
        <v>161</v>
      </c>
      <c r="D83" s="34" t="s">
        <v>52</v>
      </c>
      <c r="E83" s="35">
        <v>581.39</v>
      </c>
    </row>
    <row r="84" spans="1:5" x14ac:dyDescent="0.3">
      <c r="A84" s="31">
        <v>81</v>
      </c>
      <c r="B84" s="32" t="s">
        <v>162</v>
      </c>
      <c r="C84" s="33" t="s">
        <v>163</v>
      </c>
      <c r="D84" s="34" t="s">
        <v>52</v>
      </c>
      <c r="E84" s="35">
        <v>581.39</v>
      </c>
    </row>
    <row r="85" spans="1:5" x14ac:dyDescent="0.3">
      <c r="A85" s="31">
        <v>82</v>
      </c>
      <c r="B85" s="32" t="s">
        <v>164</v>
      </c>
      <c r="C85" s="33" t="s">
        <v>80</v>
      </c>
      <c r="D85" s="34" t="s">
        <v>55</v>
      </c>
      <c r="E85" s="35">
        <v>82.47</v>
      </c>
    </row>
    <row r="86" spans="1:5" x14ac:dyDescent="0.3">
      <c r="A86" s="31">
        <v>83</v>
      </c>
      <c r="B86" s="32" t="s">
        <v>165</v>
      </c>
      <c r="C86" s="33" t="s">
        <v>82</v>
      </c>
      <c r="D86" s="34" t="s">
        <v>55</v>
      </c>
      <c r="E86" s="35">
        <v>92.78</v>
      </c>
    </row>
    <row r="87" spans="1:5" x14ac:dyDescent="0.3">
      <c r="A87" s="31">
        <v>84</v>
      </c>
      <c r="B87" s="32" t="s">
        <v>166</v>
      </c>
      <c r="C87" s="33" t="s">
        <v>167</v>
      </c>
      <c r="D87" s="34" t="s">
        <v>12</v>
      </c>
      <c r="E87" s="35">
        <v>223.11</v>
      </c>
    </row>
    <row r="88" spans="1:5" x14ac:dyDescent="0.3">
      <c r="A88" s="31">
        <v>85</v>
      </c>
      <c r="B88" s="32" t="s">
        <v>168</v>
      </c>
      <c r="C88" s="33" t="s">
        <v>169</v>
      </c>
      <c r="D88" s="34" t="s">
        <v>12</v>
      </c>
      <c r="E88" s="35">
        <v>113.84</v>
      </c>
    </row>
    <row r="89" spans="1:5" x14ac:dyDescent="0.3">
      <c r="A89" s="31">
        <v>86</v>
      </c>
      <c r="B89" s="32" t="s">
        <v>170</v>
      </c>
      <c r="C89" s="33" t="s">
        <v>86</v>
      </c>
      <c r="D89" s="34" t="s">
        <v>12</v>
      </c>
      <c r="E89" s="35">
        <v>8.24</v>
      </c>
    </row>
    <row r="90" spans="1:5" x14ac:dyDescent="0.3">
      <c r="A90" s="31">
        <v>87</v>
      </c>
      <c r="B90" s="32" t="s">
        <v>171</v>
      </c>
      <c r="C90" s="33" t="s">
        <v>92</v>
      </c>
      <c r="D90" s="34" t="s">
        <v>12</v>
      </c>
      <c r="E90" s="35">
        <v>9.36</v>
      </c>
    </row>
    <row r="91" spans="1:5" x14ac:dyDescent="0.3">
      <c r="A91" s="31">
        <v>88</v>
      </c>
      <c r="B91" s="32" t="s">
        <v>172</v>
      </c>
      <c r="C91" s="33" t="s">
        <v>94</v>
      </c>
      <c r="D91" s="34" t="s">
        <v>12</v>
      </c>
      <c r="E91" s="35">
        <v>40.49</v>
      </c>
    </row>
    <row r="92" spans="1:5" x14ac:dyDescent="0.3">
      <c r="A92" s="31">
        <v>89</v>
      </c>
      <c r="B92" s="32" t="s">
        <v>173</v>
      </c>
      <c r="C92" s="33" t="s">
        <v>88</v>
      </c>
      <c r="D92" s="34" t="s">
        <v>55</v>
      </c>
      <c r="E92" s="35">
        <v>61.85</v>
      </c>
    </row>
    <row r="93" spans="1:5" x14ac:dyDescent="0.3">
      <c r="A93" s="31">
        <v>90</v>
      </c>
      <c r="B93" s="32" t="s">
        <v>174</v>
      </c>
      <c r="C93" s="33" t="s">
        <v>175</v>
      </c>
      <c r="D93" s="34" t="s">
        <v>55</v>
      </c>
      <c r="E93" s="35">
        <v>195.87</v>
      </c>
    </row>
    <row r="94" spans="1:5" x14ac:dyDescent="0.3">
      <c r="A94" s="31">
        <v>91</v>
      </c>
      <c r="B94" s="32" t="s">
        <v>176</v>
      </c>
      <c r="C94" s="33" t="s">
        <v>177</v>
      </c>
      <c r="D94" s="34" t="s">
        <v>52</v>
      </c>
      <c r="E94" s="35">
        <v>581.39</v>
      </c>
    </row>
    <row r="95" spans="1:5" x14ac:dyDescent="0.3">
      <c r="A95" s="31">
        <v>92</v>
      </c>
      <c r="B95" s="32" t="s">
        <v>178</v>
      </c>
      <c r="C95" s="33" t="s">
        <v>179</v>
      </c>
      <c r="D95" s="34" t="s">
        <v>55</v>
      </c>
      <c r="E95" s="35">
        <v>412.39</v>
      </c>
    </row>
    <row r="96" spans="1:5" ht="20.399999999999999" x14ac:dyDescent="0.3">
      <c r="A96" s="31">
        <v>93</v>
      </c>
      <c r="B96" s="32" t="s">
        <v>180</v>
      </c>
      <c r="C96" s="33" t="s">
        <v>181</v>
      </c>
      <c r="D96" s="34" t="s">
        <v>99</v>
      </c>
      <c r="E96" s="35">
        <v>223.88</v>
      </c>
    </row>
    <row r="97" spans="1:5" x14ac:dyDescent="0.3">
      <c r="A97" s="31">
        <v>94</v>
      </c>
      <c r="B97" s="32" t="s">
        <v>182</v>
      </c>
      <c r="C97" s="33" t="s">
        <v>183</v>
      </c>
      <c r="D97" s="34" t="s">
        <v>55</v>
      </c>
      <c r="E97" s="35">
        <v>544.85</v>
      </c>
    </row>
    <row r="98" spans="1:5" ht="20.399999999999999" x14ac:dyDescent="0.3">
      <c r="A98" s="31">
        <v>95</v>
      </c>
      <c r="B98" s="32" t="s">
        <v>184</v>
      </c>
      <c r="C98" s="33" t="s">
        <v>185</v>
      </c>
      <c r="D98" s="34" t="s">
        <v>55</v>
      </c>
      <c r="E98" s="35">
        <v>380.96</v>
      </c>
    </row>
    <row r="99" spans="1:5" x14ac:dyDescent="0.3">
      <c r="A99" s="31">
        <v>96</v>
      </c>
      <c r="B99" s="32" t="s">
        <v>186</v>
      </c>
      <c r="C99" s="33" t="s">
        <v>187</v>
      </c>
      <c r="D99" s="34" t="s">
        <v>188</v>
      </c>
      <c r="E99" s="35">
        <v>16.920000000000002</v>
      </c>
    </row>
    <row r="100" spans="1:5" x14ac:dyDescent="0.3">
      <c r="A100" s="31">
        <v>97</v>
      </c>
      <c r="B100" s="32" t="s">
        <v>189</v>
      </c>
      <c r="C100" s="33" t="s">
        <v>190</v>
      </c>
      <c r="D100" s="34" t="s">
        <v>188</v>
      </c>
      <c r="E100" s="35">
        <v>21.15</v>
      </c>
    </row>
    <row r="101" spans="1:5" x14ac:dyDescent="0.3">
      <c r="A101" s="31">
        <v>98</v>
      </c>
      <c r="B101" s="32" t="s">
        <v>191</v>
      </c>
      <c r="C101" s="33" t="s">
        <v>192</v>
      </c>
      <c r="D101" s="34" t="s">
        <v>99</v>
      </c>
      <c r="E101" s="35">
        <v>90.99</v>
      </c>
    </row>
    <row r="102" spans="1:5" x14ac:dyDescent="0.3">
      <c r="A102" s="31">
        <v>104</v>
      </c>
      <c r="B102" s="32" t="s">
        <v>193</v>
      </c>
      <c r="C102" s="33" t="s">
        <v>194</v>
      </c>
      <c r="D102" s="34" t="s">
        <v>99</v>
      </c>
      <c r="E102" s="35">
        <v>136.09</v>
      </c>
    </row>
    <row r="103" spans="1:5" x14ac:dyDescent="0.3">
      <c r="A103" s="31">
        <v>105</v>
      </c>
      <c r="B103" s="32" t="s">
        <v>195</v>
      </c>
      <c r="C103" s="33" t="s">
        <v>196</v>
      </c>
      <c r="D103" s="34" t="s">
        <v>99</v>
      </c>
      <c r="E103" s="35">
        <v>71.77</v>
      </c>
    </row>
    <row r="104" spans="1:5" x14ac:dyDescent="0.3">
      <c r="A104" s="31">
        <v>106</v>
      </c>
      <c r="B104" s="32" t="s">
        <v>197</v>
      </c>
      <c r="C104" s="33" t="s">
        <v>198</v>
      </c>
      <c r="D104" s="34" t="s">
        <v>99</v>
      </c>
      <c r="E104" s="35">
        <v>92.03</v>
      </c>
    </row>
    <row r="105" spans="1:5" x14ac:dyDescent="0.3">
      <c r="A105" s="31">
        <v>107</v>
      </c>
      <c r="B105" s="32" t="s">
        <v>199</v>
      </c>
      <c r="C105" s="33" t="s">
        <v>200</v>
      </c>
      <c r="D105" s="34" t="s">
        <v>99</v>
      </c>
      <c r="E105" s="35">
        <v>116.83</v>
      </c>
    </row>
    <row r="106" spans="1:5" x14ac:dyDescent="0.3">
      <c r="A106" s="31">
        <v>108</v>
      </c>
      <c r="B106" s="32" t="s">
        <v>201</v>
      </c>
      <c r="C106" s="33" t="s">
        <v>202</v>
      </c>
      <c r="D106" s="34" t="s">
        <v>99</v>
      </c>
      <c r="E106" s="35">
        <v>165.74</v>
      </c>
    </row>
    <row r="107" spans="1:5" x14ac:dyDescent="0.3">
      <c r="A107" s="31">
        <v>109</v>
      </c>
      <c r="B107" s="32" t="s">
        <v>203</v>
      </c>
      <c r="C107" s="33" t="s">
        <v>204</v>
      </c>
      <c r="D107" s="34" t="s">
        <v>99</v>
      </c>
      <c r="E107" s="35">
        <v>58.53</v>
      </c>
    </row>
    <row r="108" spans="1:5" x14ac:dyDescent="0.3">
      <c r="A108" s="31">
        <v>110</v>
      </c>
      <c r="B108" s="32" t="s">
        <v>205</v>
      </c>
      <c r="C108" s="33" t="s">
        <v>206</v>
      </c>
      <c r="D108" s="34" t="s">
        <v>99</v>
      </c>
      <c r="E108" s="35">
        <v>76.349999999999994</v>
      </c>
    </row>
    <row r="109" spans="1:5" x14ac:dyDescent="0.3">
      <c r="A109" s="31">
        <v>111</v>
      </c>
      <c r="B109" s="32" t="s">
        <v>207</v>
      </c>
      <c r="C109" s="33" t="s">
        <v>208</v>
      </c>
      <c r="D109" s="34" t="s">
        <v>99</v>
      </c>
      <c r="E109" s="35">
        <v>97.54</v>
      </c>
    </row>
    <row r="110" spans="1:5" x14ac:dyDescent="0.3">
      <c r="A110" s="31">
        <v>112</v>
      </c>
      <c r="B110" s="32" t="s">
        <v>209</v>
      </c>
      <c r="C110" s="33" t="s">
        <v>210</v>
      </c>
      <c r="D110" s="34" t="s">
        <v>99</v>
      </c>
      <c r="E110" s="35">
        <v>117.83</v>
      </c>
    </row>
    <row r="111" spans="1:5" x14ac:dyDescent="0.3">
      <c r="A111" s="31">
        <v>113</v>
      </c>
      <c r="B111" s="32" t="s">
        <v>211</v>
      </c>
      <c r="C111" s="33" t="s">
        <v>212</v>
      </c>
      <c r="D111" s="34" t="s">
        <v>99</v>
      </c>
      <c r="E111" s="35">
        <v>161.34</v>
      </c>
    </row>
    <row r="112" spans="1:5" x14ac:dyDescent="0.3">
      <c r="A112" s="31">
        <v>114</v>
      </c>
      <c r="B112" s="32" t="s">
        <v>213</v>
      </c>
      <c r="C112" s="33" t="s">
        <v>214</v>
      </c>
      <c r="D112" s="34" t="s">
        <v>99</v>
      </c>
      <c r="E112" s="35">
        <v>216.67</v>
      </c>
    </row>
    <row r="113" spans="1:5" x14ac:dyDescent="0.3">
      <c r="A113" s="31">
        <v>115</v>
      </c>
      <c r="B113" s="32" t="s">
        <v>215</v>
      </c>
      <c r="C113" s="33" t="s">
        <v>216</v>
      </c>
      <c r="D113" s="34" t="s">
        <v>99</v>
      </c>
      <c r="E113" s="35">
        <v>282.64999999999998</v>
      </c>
    </row>
    <row r="114" spans="1:5" x14ac:dyDescent="0.3">
      <c r="A114" s="31">
        <v>116</v>
      </c>
      <c r="B114" s="32" t="s">
        <v>217</v>
      </c>
      <c r="C114" s="33" t="s">
        <v>218</v>
      </c>
      <c r="D114" s="34" t="s">
        <v>99</v>
      </c>
      <c r="E114" s="35">
        <v>357.43</v>
      </c>
    </row>
    <row r="115" spans="1:5" x14ac:dyDescent="0.3">
      <c r="A115" s="31">
        <v>117</v>
      </c>
      <c r="B115" s="32" t="s">
        <v>219</v>
      </c>
      <c r="C115" s="33" t="s">
        <v>220</v>
      </c>
      <c r="D115" s="34" t="s">
        <v>99</v>
      </c>
      <c r="E115" s="35">
        <v>447.95</v>
      </c>
    </row>
    <row r="116" spans="1:5" ht="20.399999999999999" x14ac:dyDescent="0.3">
      <c r="A116" s="31">
        <v>118</v>
      </c>
      <c r="B116" s="32" t="s">
        <v>221</v>
      </c>
      <c r="C116" s="33" t="s">
        <v>222</v>
      </c>
      <c r="D116" s="34" t="s">
        <v>55</v>
      </c>
      <c r="E116" s="35">
        <v>76.290000000000006</v>
      </c>
    </row>
    <row r="117" spans="1:5" x14ac:dyDescent="0.3">
      <c r="A117" s="31">
        <v>119</v>
      </c>
      <c r="B117" s="32" t="s">
        <v>223</v>
      </c>
      <c r="C117" s="33" t="s">
        <v>224</v>
      </c>
      <c r="D117" s="34" t="s">
        <v>15</v>
      </c>
      <c r="E117" s="35">
        <v>8268.14</v>
      </c>
    </row>
    <row r="118" spans="1:5" x14ac:dyDescent="0.3">
      <c r="A118" s="31">
        <v>120</v>
      </c>
      <c r="B118" s="32" t="s">
        <v>225</v>
      </c>
      <c r="C118" s="33" t="s">
        <v>226</v>
      </c>
      <c r="D118" s="34" t="s">
        <v>15</v>
      </c>
      <c r="E118" s="35">
        <v>2119.65</v>
      </c>
    </row>
    <row r="119" spans="1:5" x14ac:dyDescent="0.3">
      <c r="A119" s="31">
        <v>121</v>
      </c>
      <c r="B119" s="32" t="s">
        <v>227</v>
      </c>
      <c r="C119" s="33" t="s">
        <v>228</v>
      </c>
      <c r="D119" s="34" t="s">
        <v>15</v>
      </c>
      <c r="E119" s="35">
        <v>19278.63</v>
      </c>
    </row>
    <row r="120" spans="1:5" x14ac:dyDescent="0.3">
      <c r="A120" s="31">
        <v>122</v>
      </c>
      <c r="B120" s="32" t="s">
        <v>229</v>
      </c>
      <c r="C120" s="33" t="s">
        <v>230</v>
      </c>
      <c r="D120" s="34" t="s">
        <v>15</v>
      </c>
      <c r="E120" s="35">
        <v>30620.16</v>
      </c>
    </row>
    <row r="121" spans="1:5" x14ac:dyDescent="0.3">
      <c r="A121" s="31">
        <v>123</v>
      </c>
      <c r="B121" s="32" t="s">
        <v>231</v>
      </c>
      <c r="C121" s="33" t="s">
        <v>232</v>
      </c>
      <c r="D121" s="34" t="s">
        <v>15</v>
      </c>
      <c r="E121" s="35">
        <v>583.59</v>
      </c>
    </row>
    <row r="122" spans="1:5" x14ac:dyDescent="0.3">
      <c r="A122" s="31">
        <v>124</v>
      </c>
      <c r="B122" s="32" t="s">
        <v>233</v>
      </c>
      <c r="C122" s="33" t="s">
        <v>234</v>
      </c>
      <c r="D122" s="34" t="s">
        <v>15</v>
      </c>
      <c r="E122" s="35">
        <v>7011</v>
      </c>
    </row>
    <row r="123" spans="1:5" x14ac:dyDescent="0.3">
      <c r="A123" s="31">
        <v>125</v>
      </c>
      <c r="B123" s="32" t="s">
        <v>235</v>
      </c>
      <c r="C123" s="33" t="s">
        <v>236</v>
      </c>
      <c r="D123" s="34" t="s">
        <v>15</v>
      </c>
      <c r="E123" s="35">
        <v>2456.3200000000002</v>
      </c>
    </row>
    <row r="124" spans="1:5" x14ac:dyDescent="0.3">
      <c r="A124" s="31">
        <v>126</v>
      </c>
      <c r="B124" s="32" t="s">
        <v>237</v>
      </c>
      <c r="C124" s="33" t="s">
        <v>238</v>
      </c>
      <c r="D124" s="34" t="s">
        <v>52</v>
      </c>
      <c r="E124" s="35">
        <v>581.39</v>
      </c>
    </row>
    <row r="125" spans="1:5" x14ac:dyDescent="0.3">
      <c r="A125" s="31">
        <v>127</v>
      </c>
      <c r="B125" s="32" t="s">
        <v>239</v>
      </c>
      <c r="C125" s="33" t="s">
        <v>240</v>
      </c>
      <c r="D125" s="34" t="s">
        <v>99</v>
      </c>
      <c r="E125" s="35">
        <v>45.08</v>
      </c>
    </row>
    <row r="126" spans="1:5" x14ac:dyDescent="0.3">
      <c r="A126" s="31">
        <v>128</v>
      </c>
      <c r="B126" s="32" t="s">
        <v>241</v>
      </c>
      <c r="C126" s="33" t="s">
        <v>242</v>
      </c>
      <c r="D126" s="34" t="s">
        <v>99</v>
      </c>
      <c r="E126" s="35">
        <v>58.3</v>
      </c>
    </row>
    <row r="127" spans="1:5" x14ac:dyDescent="0.3">
      <c r="A127" s="31">
        <v>129</v>
      </c>
      <c r="B127" s="32" t="s">
        <v>243</v>
      </c>
      <c r="C127" s="33" t="s">
        <v>244</v>
      </c>
      <c r="D127" s="34" t="s">
        <v>99</v>
      </c>
      <c r="E127" s="35">
        <v>72.63</v>
      </c>
    </row>
    <row r="128" spans="1:5" x14ac:dyDescent="0.3">
      <c r="A128" s="31">
        <v>130</v>
      </c>
      <c r="B128" s="32" t="s">
        <v>245</v>
      </c>
      <c r="C128" s="33" t="s">
        <v>246</v>
      </c>
      <c r="D128" s="34" t="s">
        <v>99</v>
      </c>
      <c r="E128" s="35">
        <v>90.77</v>
      </c>
    </row>
    <row r="129" spans="1:5" x14ac:dyDescent="0.3">
      <c r="A129" s="31">
        <v>131</v>
      </c>
      <c r="B129" s="32" t="s">
        <v>247</v>
      </c>
      <c r="C129" s="33" t="s">
        <v>248</v>
      </c>
      <c r="D129" s="34" t="s">
        <v>99</v>
      </c>
      <c r="E129" s="35">
        <v>130.97</v>
      </c>
    </row>
    <row r="130" spans="1:5" x14ac:dyDescent="0.3">
      <c r="A130" s="31">
        <v>132</v>
      </c>
      <c r="B130" s="32" t="s">
        <v>249</v>
      </c>
      <c r="C130" s="33" t="s">
        <v>250</v>
      </c>
      <c r="D130" s="34" t="s">
        <v>99</v>
      </c>
      <c r="E130" s="35">
        <v>175.3</v>
      </c>
    </row>
    <row r="131" spans="1:5" x14ac:dyDescent="0.3">
      <c r="A131" s="31">
        <v>133</v>
      </c>
      <c r="B131" s="32" t="s">
        <v>251</v>
      </c>
      <c r="C131" s="33" t="s">
        <v>252</v>
      </c>
      <c r="D131" s="34" t="s">
        <v>99</v>
      </c>
      <c r="E131" s="35">
        <v>231.65</v>
      </c>
    </row>
    <row r="132" spans="1:5" x14ac:dyDescent="0.3">
      <c r="A132" s="31">
        <v>134</v>
      </c>
      <c r="B132" s="32" t="s">
        <v>253</v>
      </c>
      <c r="C132" s="33" t="s">
        <v>254</v>
      </c>
      <c r="D132" s="34" t="s">
        <v>99</v>
      </c>
      <c r="E132" s="35">
        <v>126.86</v>
      </c>
    </row>
    <row r="133" spans="1:5" x14ac:dyDescent="0.3">
      <c r="A133" s="31">
        <v>135</v>
      </c>
      <c r="B133" s="32" t="s">
        <v>255</v>
      </c>
      <c r="C133" s="33" t="s">
        <v>256</v>
      </c>
      <c r="D133" s="34" t="s">
        <v>99</v>
      </c>
      <c r="E133" s="35">
        <v>143.02000000000001</v>
      </c>
    </row>
    <row r="134" spans="1:5" x14ac:dyDescent="0.3">
      <c r="A134" s="31">
        <v>136</v>
      </c>
      <c r="B134" s="32" t="s">
        <v>257</v>
      </c>
      <c r="C134" s="33" t="s">
        <v>258</v>
      </c>
      <c r="D134" s="34" t="s">
        <v>99</v>
      </c>
      <c r="E134" s="35">
        <v>169.74</v>
      </c>
    </row>
    <row r="135" spans="1:5" x14ac:dyDescent="0.3">
      <c r="A135" s="31">
        <v>137</v>
      </c>
      <c r="B135" s="32" t="s">
        <v>259</v>
      </c>
      <c r="C135" s="33" t="s">
        <v>260</v>
      </c>
      <c r="D135" s="34" t="s">
        <v>99</v>
      </c>
      <c r="E135" s="35">
        <v>207.84</v>
      </c>
    </row>
    <row r="136" spans="1:5" x14ac:dyDescent="0.3">
      <c r="A136" s="31">
        <v>138</v>
      </c>
      <c r="B136" s="32" t="s">
        <v>261</v>
      </c>
      <c r="C136" s="33" t="s">
        <v>262</v>
      </c>
      <c r="D136" s="34" t="s">
        <v>99</v>
      </c>
      <c r="E136" s="35">
        <v>245.42</v>
      </c>
    </row>
    <row r="137" spans="1:5" x14ac:dyDescent="0.3">
      <c r="A137" s="31">
        <v>139</v>
      </c>
      <c r="B137" s="32" t="s">
        <v>263</v>
      </c>
      <c r="C137" s="33" t="s">
        <v>264</v>
      </c>
      <c r="D137" s="34" t="s">
        <v>99</v>
      </c>
      <c r="E137" s="35">
        <v>201.09</v>
      </c>
    </row>
    <row r="138" spans="1:5" x14ac:dyDescent="0.3">
      <c r="A138" s="31">
        <v>140</v>
      </c>
      <c r="B138" s="32" t="s">
        <v>265</v>
      </c>
      <c r="C138" s="33" t="s">
        <v>266</v>
      </c>
      <c r="D138" s="34" t="s">
        <v>99</v>
      </c>
      <c r="E138" s="35">
        <v>224.21</v>
      </c>
    </row>
    <row r="139" spans="1:5" x14ac:dyDescent="0.3">
      <c r="A139" s="31">
        <v>141</v>
      </c>
      <c r="B139" s="32" t="s">
        <v>267</v>
      </c>
      <c r="C139" s="33" t="s">
        <v>268</v>
      </c>
      <c r="D139" s="34" t="s">
        <v>99</v>
      </c>
      <c r="E139" s="35">
        <v>253.98</v>
      </c>
    </row>
    <row r="140" spans="1:5" x14ac:dyDescent="0.3">
      <c r="A140" s="31">
        <v>142</v>
      </c>
      <c r="B140" s="32" t="s">
        <v>269</v>
      </c>
      <c r="C140" s="33" t="s">
        <v>270</v>
      </c>
      <c r="D140" s="34" t="s">
        <v>99</v>
      </c>
      <c r="E140" s="35">
        <v>300.62</v>
      </c>
    </row>
    <row r="141" spans="1:5" x14ac:dyDescent="0.3">
      <c r="A141" s="31">
        <v>143</v>
      </c>
      <c r="B141" s="32" t="s">
        <v>271</v>
      </c>
      <c r="C141" s="33" t="s">
        <v>272</v>
      </c>
      <c r="D141" s="34" t="s">
        <v>99</v>
      </c>
      <c r="E141" s="35">
        <v>358.67</v>
      </c>
    </row>
    <row r="142" spans="1:5" x14ac:dyDescent="0.3">
      <c r="A142" s="31">
        <v>144</v>
      </c>
      <c r="B142" s="32" t="s">
        <v>273</v>
      </c>
      <c r="C142" s="33" t="s">
        <v>274</v>
      </c>
      <c r="D142" s="34" t="s">
        <v>99</v>
      </c>
      <c r="E142" s="35">
        <v>496.95</v>
      </c>
    </row>
    <row r="143" spans="1:5" x14ac:dyDescent="0.3">
      <c r="A143" s="31">
        <v>145</v>
      </c>
      <c r="B143" s="32" t="s">
        <v>275</v>
      </c>
      <c r="C143" s="33" t="s">
        <v>276</v>
      </c>
      <c r="D143" s="34" t="s">
        <v>12</v>
      </c>
      <c r="E143" s="35">
        <v>93.37</v>
      </c>
    </row>
    <row r="144" spans="1:5" x14ac:dyDescent="0.3">
      <c r="A144" s="31">
        <v>146</v>
      </c>
      <c r="B144" s="32" t="s">
        <v>277</v>
      </c>
      <c r="C144" s="33" t="s">
        <v>278</v>
      </c>
      <c r="D144" s="34" t="s">
        <v>52</v>
      </c>
      <c r="E144" s="35">
        <v>581.39</v>
      </c>
    </row>
    <row r="145" spans="1:9" x14ac:dyDescent="0.3">
      <c r="A145" s="31">
        <v>147</v>
      </c>
      <c r="B145" s="32" t="s">
        <v>279</v>
      </c>
      <c r="C145" s="33" t="s">
        <v>280</v>
      </c>
      <c r="D145" s="34" t="s">
        <v>188</v>
      </c>
      <c r="E145" s="35">
        <v>16.920000000000002</v>
      </c>
      <c r="H145" s="1">
        <v>108.14</v>
      </c>
    </row>
    <row r="146" spans="1:9" x14ac:dyDescent="0.3">
      <c r="A146" s="31">
        <v>148</v>
      </c>
      <c r="B146" s="32" t="s">
        <v>281</v>
      </c>
      <c r="C146" s="33" t="s">
        <v>190</v>
      </c>
      <c r="D146" s="34" t="s">
        <v>188</v>
      </c>
      <c r="E146" s="35">
        <v>21.15</v>
      </c>
      <c r="G146" s="1" t="s">
        <v>282</v>
      </c>
      <c r="H146" s="1">
        <v>7.0000000000000007E-2</v>
      </c>
      <c r="I146" s="36">
        <f>H145*H146*E150</f>
        <v>3964.6827500000004</v>
      </c>
    </row>
    <row r="147" spans="1:9" x14ac:dyDescent="0.3">
      <c r="A147" s="31">
        <v>149</v>
      </c>
      <c r="B147" s="32" t="s">
        <v>283</v>
      </c>
      <c r="C147" s="33" t="s">
        <v>284</v>
      </c>
      <c r="D147" s="34" t="s">
        <v>188</v>
      </c>
      <c r="E147" s="35">
        <v>18.93</v>
      </c>
    </row>
    <row r="148" spans="1:9" x14ac:dyDescent="0.3">
      <c r="A148" s="31">
        <v>150</v>
      </c>
      <c r="B148" s="32" t="s">
        <v>285</v>
      </c>
      <c r="C148" s="33" t="s">
        <v>286</v>
      </c>
      <c r="D148" s="34" t="s">
        <v>52</v>
      </c>
      <c r="E148" s="35">
        <v>581.39</v>
      </c>
    </row>
    <row r="149" spans="1:9" x14ac:dyDescent="0.3">
      <c r="A149" s="31">
        <v>151</v>
      </c>
      <c r="B149" s="32" t="s">
        <v>287</v>
      </c>
      <c r="C149" s="33" t="s">
        <v>288</v>
      </c>
      <c r="D149" s="34" t="s">
        <v>55</v>
      </c>
      <c r="E149" s="35">
        <v>495.17</v>
      </c>
    </row>
    <row r="150" spans="1:9" x14ac:dyDescent="0.3">
      <c r="A150" s="31">
        <v>152</v>
      </c>
      <c r="B150" s="32" t="s">
        <v>289</v>
      </c>
      <c r="C150" s="33" t="s">
        <v>290</v>
      </c>
      <c r="D150" s="34" t="s">
        <v>55</v>
      </c>
      <c r="E150" s="35">
        <v>523.75</v>
      </c>
    </row>
    <row r="151" spans="1:9" x14ac:dyDescent="0.3">
      <c r="A151" s="31">
        <v>153</v>
      </c>
      <c r="B151" s="32" t="s">
        <v>291</v>
      </c>
      <c r="C151" s="33" t="s">
        <v>292</v>
      </c>
      <c r="D151" s="34" t="s">
        <v>55</v>
      </c>
      <c r="E151" s="35">
        <v>530.07000000000005</v>
      </c>
    </row>
    <row r="152" spans="1:9" x14ac:dyDescent="0.3">
      <c r="A152" s="31">
        <v>159</v>
      </c>
      <c r="B152" s="32" t="s">
        <v>293</v>
      </c>
      <c r="C152" s="33" t="s">
        <v>294</v>
      </c>
      <c r="D152" s="34" t="s">
        <v>55</v>
      </c>
      <c r="E152" s="35">
        <v>526.92999999999995</v>
      </c>
    </row>
    <row r="153" spans="1:9" x14ac:dyDescent="0.3">
      <c r="A153" s="31">
        <v>160</v>
      </c>
      <c r="B153" s="32" t="s">
        <v>295</v>
      </c>
      <c r="C153" s="33" t="s">
        <v>296</v>
      </c>
      <c r="D153" s="34" t="s">
        <v>55</v>
      </c>
      <c r="E153" s="35">
        <v>542.14</v>
      </c>
    </row>
    <row r="154" spans="1:9" x14ac:dyDescent="0.3">
      <c r="A154" s="31">
        <v>161</v>
      </c>
      <c r="B154" s="32" t="s">
        <v>297</v>
      </c>
      <c r="C154" s="33" t="s">
        <v>298</v>
      </c>
      <c r="D154" s="34" t="s">
        <v>55</v>
      </c>
      <c r="E154" s="35">
        <v>559.96</v>
      </c>
    </row>
    <row r="155" spans="1:9" x14ac:dyDescent="0.3">
      <c r="A155" s="31">
        <v>162</v>
      </c>
      <c r="B155" s="32" t="s">
        <v>299</v>
      </c>
      <c r="C155" s="33" t="s">
        <v>300</v>
      </c>
      <c r="D155" s="34" t="s">
        <v>55</v>
      </c>
      <c r="E155" s="35">
        <v>562.15</v>
      </c>
    </row>
    <row r="156" spans="1:9" x14ac:dyDescent="0.3">
      <c r="A156" s="31">
        <v>163</v>
      </c>
      <c r="B156" s="32" t="s">
        <v>301</v>
      </c>
      <c r="C156" s="33" t="s">
        <v>302</v>
      </c>
      <c r="D156" s="34" t="s">
        <v>55</v>
      </c>
      <c r="E156" s="35">
        <v>6411.75</v>
      </c>
    </row>
    <row r="157" spans="1:9" x14ac:dyDescent="0.3">
      <c r="A157" s="31">
        <v>164</v>
      </c>
      <c r="B157" s="32" t="s">
        <v>303</v>
      </c>
      <c r="C157" s="33" t="s">
        <v>304</v>
      </c>
      <c r="D157" s="34" t="s">
        <v>52</v>
      </c>
      <c r="E157" s="35">
        <v>581.39</v>
      </c>
    </row>
    <row r="158" spans="1:9" x14ac:dyDescent="0.3">
      <c r="A158" s="31">
        <v>165</v>
      </c>
      <c r="B158" s="32" t="s">
        <v>305</v>
      </c>
      <c r="C158" s="33" t="s">
        <v>306</v>
      </c>
      <c r="D158" s="34" t="s">
        <v>12</v>
      </c>
      <c r="E158" s="35">
        <v>128.74</v>
      </c>
    </row>
    <row r="159" spans="1:9" x14ac:dyDescent="0.3">
      <c r="A159" s="31">
        <v>166</v>
      </c>
      <c r="B159" s="32" t="s">
        <v>307</v>
      </c>
      <c r="C159" s="33" t="s">
        <v>308</v>
      </c>
      <c r="D159" s="34" t="s">
        <v>12</v>
      </c>
      <c r="E159" s="35">
        <v>229.27</v>
      </c>
    </row>
    <row r="160" spans="1:9" ht="20.399999999999999" x14ac:dyDescent="0.3">
      <c r="A160" s="31">
        <v>167</v>
      </c>
      <c r="B160" s="32" t="s">
        <v>309</v>
      </c>
      <c r="C160" s="33" t="s">
        <v>310</v>
      </c>
      <c r="D160" s="34" t="s">
        <v>12</v>
      </c>
      <c r="E160" s="35">
        <v>93.86</v>
      </c>
    </row>
    <row r="161" spans="1:5" ht="20.399999999999999" x14ac:dyDescent="0.3">
      <c r="A161" s="31">
        <v>168</v>
      </c>
      <c r="B161" s="32" t="s">
        <v>311</v>
      </c>
      <c r="C161" s="33" t="s">
        <v>312</v>
      </c>
      <c r="D161" s="34" t="s">
        <v>12</v>
      </c>
      <c r="E161" s="35">
        <v>117.09</v>
      </c>
    </row>
    <row r="162" spans="1:5" x14ac:dyDescent="0.3">
      <c r="A162" s="31">
        <v>169</v>
      </c>
      <c r="B162" s="32" t="s">
        <v>313</v>
      </c>
      <c r="C162" s="33" t="s">
        <v>314</v>
      </c>
      <c r="D162" s="34" t="s">
        <v>52</v>
      </c>
      <c r="E162" s="35">
        <v>581.39</v>
      </c>
    </row>
    <row r="163" spans="1:5" x14ac:dyDescent="0.3">
      <c r="A163" s="31">
        <v>170</v>
      </c>
      <c r="B163" s="32" t="s">
        <v>315</v>
      </c>
      <c r="C163" s="33" t="s">
        <v>316</v>
      </c>
      <c r="D163" s="34" t="s">
        <v>12</v>
      </c>
      <c r="E163" s="35">
        <v>62.16</v>
      </c>
    </row>
    <row r="164" spans="1:5" x14ac:dyDescent="0.3">
      <c r="A164" s="31">
        <v>171</v>
      </c>
      <c r="B164" s="32" t="s">
        <v>317</v>
      </c>
      <c r="C164" s="33" t="s">
        <v>318</v>
      </c>
      <c r="D164" s="34" t="s">
        <v>12</v>
      </c>
      <c r="E164" s="35">
        <v>83.52</v>
      </c>
    </row>
    <row r="165" spans="1:5" x14ac:dyDescent="0.3">
      <c r="A165" s="31">
        <v>172</v>
      </c>
      <c r="B165" s="32" t="s">
        <v>319</v>
      </c>
      <c r="C165" s="33" t="s">
        <v>320</v>
      </c>
      <c r="D165" s="34" t="s">
        <v>12</v>
      </c>
      <c r="E165" s="35">
        <v>12.49</v>
      </c>
    </row>
    <row r="166" spans="1:5" x14ac:dyDescent="0.3">
      <c r="A166" s="31">
        <v>173</v>
      </c>
      <c r="B166" s="32" t="s">
        <v>321</v>
      </c>
      <c r="C166" s="33" t="s">
        <v>322</v>
      </c>
      <c r="D166" s="34" t="s">
        <v>52</v>
      </c>
      <c r="E166" s="35">
        <v>581.39</v>
      </c>
    </row>
    <row r="167" spans="1:5" x14ac:dyDescent="0.3">
      <c r="A167" s="31">
        <v>174</v>
      </c>
      <c r="B167" s="32" t="s">
        <v>323</v>
      </c>
      <c r="C167" s="33" t="s">
        <v>324</v>
      </c>
      <c r="D167" s="34" t="s">
        <v>55</v>
      </c>
      <c r="E167" s="35">
        <v>226.81</v>
      </c>
    </row>
    <row r="168" spans="1:5" x14ac:dyDescent="0.3">
      <c r="A168" s="31">
        <v>175</v>
      </c>
      <c r="B168" s="32" t="s">
        <v>325</v>
      </c>
      <c r="C168" s="33" t="s">
        <v>326</v>
      </c>
      <c r="D168" s="34" t="s">
        <v>55</v>
      </c>
      <c r="E168" s="35">
        <v>268.05</v>
      </c>
    </row>
    <row r="169" spans="1:5" x14ac:dyDescent="0.3">
      <c r="A169" s="31">
        <v>176</v>
      </c>
      <c r="B169" s="32" t="s">
        <v>327</v>
      </c>
      <c r="C169" s="33" t="s">
        <v>328</v>
      </c>
      <c r="D169" s="34" t="s">
        <v>55</v>
      </c>
      <c r="E169" s="35">
        <v>123.71</v>
      </c>
    </row>
    <row r="170" spans="1:5" x14ac:dyDescent="0.3">
      <c r="A170" s="31">
        <v>177</v>
      </c>
      <c r="B170" s="32" t="s">
        <v>329</v>
      </c>
      <c r="C170" s="33" t="s">
        <v>157</v>
      </c>
      <c r="D170" s="34" t="s">
        <v>52</v>
      </c>
      <c r="E170" s="35">
        <v>581.39</v>
      </c>
    </row>
    <row r="171" spans="1:5" x14ac:dyDescent="0.3">
      <c r="A171" s="31">
        <v>178</v>
      </c>
      <c r="B171" s="32" t="s">
        <v>330</v>
      </c>
      <c r="C171" s="33" t="s">
        <v>159</v>
      </c>
      <c r="D171" s="34" t="s">
        <v>52</v>
      </c>
      <c r="E171" s="35">
        <v>581.39</v>
      </c>
    </row>
    <row r="172" spans="1:5" x14ac:dyDescent="0.3">
      <c r="A172" s="31">
        <v>179</v>
      </c>
      <c r="B172" s="32" t="s">
        <v>331</v>
      </c>
      <c r="C172" s="33" t="s">
        <v>161</v>
      </c>
      <c r="D172" s="34" t="s">
        <v>52</v>
      </c>
      <c r="E172" s="35">
        <v>581.39</v>
      </c>
    </row>
    <row r="173" spans="1:5" x14ac:dyDescent="0.3">
      <c r="A173" s="31">
        <v>180</v>
      </c>
      <c r="B173" s="32" t="s">
        <v>332</v>
      </c>
      <c r="C173" s="33" t="s">
        <v>333</v>
      </c>
      <c r="D173" s="34" t="s">
        <v>52</v>
      </c>
      <c r="E173" s="35">
        <v>581.39</v>
      </c>
    </row>
    <row r="174" spans="1:5" x14ac:dyDescent="0.3">
      <c r="A174" s="31">
        <v>181</v>
      </c>
      <c r="B174" s="32" t="s">
        <v>334</v>
      </c>
      <c r="C174" s="33" t="s">
        <v>335</v>
      </c>
      <c r="D174" s="34" t="s">
        <v>12</v>
      </c>
      <c r="E174" s="35">
        <v>131.29</v>
      </c>
    </row>
    <row r="175" spans="1:5" x14ac:dyDescent="0.3">
      <c r="A175" s="31">
        <v>182</v>
      </c>
      <c r="B175" s="32" t="s">
        <v>336</v>
      </c>
      <c r="C175" s="33" t="s">
        <v>337</v>
      </c>
      <c r="D175" s="34" t="s">
        <v>12</v>
      </c>
      <c r="E175" s="35">
        <v>169.59</v>
      </c>
    </row>
    <row r="176" spans="1:5" x14ac:dyDescent="0.3">
      <c r="A176" s="31">
        <v>183</v>
      </c>
      <c r="B176" s="32" t="s">
        <v>338</v>
      </c>
      <c r="C176" s="33" t="s">
        <v>339</v>
      </c>
      <c r="D176" s="34" t="s">
        <v>12</v>
      </c>
      <c r="E176" s="35">
        <v>210.95</v>
      </c>
    </row>
    <row r="177" spans="1:5" x14ac:dyDescent="0.3">
      <c r="A177" s="31">
        <v>184</v>
      </c>
      <c r="B177" s="32" t="s">
        <v>340</v>
      </c>
      <c r="C177" s="33" t="s">
        <v>341</v>
      </c>
      <c r="D177" s="34" t="s">
        <v>55</v>
      </c>
      <c r="E177" s="35">
        <v>45.11</v>
      </c>
    </row>
    <row r="178" spans="1:5" ht="20.399999999999999" x14ac:dyDescent="0.3">
      <c r="A178" s="31">
        <v>185</v>
      </c>
      <c r="B178" s="32" t="s">
        <v>342</v>
      </c>
      <c r="C178" s="33" t="s">
        <v>343</v>
      </c>
      <c r="D178" s="34" t="s">
        <v>99</v>
      </c>
      <c r="E178" s="35">
        <v>92.69</v>
      </c>
    </row>
    <row r="179" spans="1:5" ht="20.399999999999999" x14ac:dyDescent="0.3">
      <c r="A179" s="31">
        <v>186</v>
      </c>
      <c r="B179" s="32" t="s">
        <v>344</v>
      </c>
      <c r="C179" s="33" t="s">
        <v>345</v>
      </c>
      <c r="D179" s="34" t="s">
        <v>99</v>
      </c>
      <c r="E179" s="35">
        <v>129.41</v>
      </c>
    </row>
    <row r="180" spans="1:5" ht="20.399999999999999" x14ac:dyDescent="0.3">
      <c r="A180" s="31">
        <v>187</v>
      </c>
      <c r="B180" s="32" t="s">
        <v>346</v>
      </c>
      <c r="C180" s="33" t="s">
        <v>347</v>
      </c>
      <c r="D180" s="34" t="s">
        <v>99</v>
      </c>
      <c r="E180" s="35">
        <v>159.26</v>
      </c>
    </row>
    <row r="181" spans="1:5" ht="20.399999999999999" x14ac:dyDescent="0.3">
      <c r="A181" s="31">
        <v>188</v>
      </c>
      <c r="B181" s="32" t="s">
        <v>348</v>
      </c>
      <c r="C181" s="33" t="s">
        <v>349</v>
      </c>
      <c r="D181" s="34" t="s">
        <v>99</v>
      </c>
      <c r="E181" s="35">
        <v>193.15</v>
      </c>
    </row>
    <row r="182" spans="1:5" ht="20.399999999999999" x14ac:dyDescent="0.3">
      <c r="A182" s="31">
        <v>189</v>
      </c>
      <c r="B182" s="32" t="s">
        <v>350</v>
      </c>
      <c r="C182" s="33" t="s">
        <v>351</v>
      </c>
      <c r="D182" s="34" t="s">
        <v>99</v>
      </c>
      <c r="E182" s="35">
        <v>224.43</v>
      </c>
    </row>
    <row r="183" spans="1:5" ht="20.399999999999999" x14ac:dyDescent="0.3">
      <c r="A183" s="31">
        <v>190</v>
      </c>
      <c r="B183" s="32" t="s">
        <v>352</v>
      </c>
      <c r="C183" s="33" t="s">
        <v>353</v>
      </c>
      <c r="D183" s="34" t="s">
        <v>99</v>
      </c>
      <c r="E183" s="35">
        <v>240.41</v>
      </c>
    </row>
    <row r="184" spans="1:5" ht="20.399999999999999" x14ac:dyDescent="0.3">
      <c r="A184" s="31">
        <v>191</v>
      </c>
      <c r="B184" s="32" t="s">
        <v>354</v>
      </c>
      <c r="C184" s="33" t="s">
        <v>355</v>
      </c>
      <c r="D184" s="34" t="s">
        <v>99</v>
      </c>
      <c r="E184" s="35">
        <v>221.62</v>
      </c>
    </row>
    <row r="185" spans="1:5" ht="20.399999999999999" x14ac:dyDescent="0.3">
      <c r="A185" s="31">
        <v>192</v>
      </c>
      <c r="B185" s="32" t="s">
        <v>356</v>
      </c>
      <c r="C185" s="33" t="s">
        <v>357</v>
      </c>
      <c r="D185" s="34" t="s">
        <v>99</v>
      </c>
      <c r="E185" s="35">
        <v>290.56</v>
      </c>
    </row>
    <row r="186" spans="1:5" ht="20.399999999999999" x14ac:dyDescent="0.3">
      <c r="A186" s="31">
        <v>193</v>
      </c>
      <c r="B186" s="32" t="s">
        <v>358</v>
      </c>
      <c r="C186" s="33" t="s">
        <v>359</v>
      </c>
      <c r="D186" s="34" t="s">
        <v>99</v>
      </c>
      <c r="E186" s="35">
        <v>368.32</v>
      </c>
    </row>
    <row r="187" spans="1:5" ht="20.399999999999999" x14ac:dyDescent="0.3">
      <c r="A187" s="31">
        <v>194</v>
      </c>
      <c r="B187" s="32" t="s">
        <v>360</v>
      </c>
      <c r="C187" s="33" t="s">
        <v>361</v>
      </c>
      <c r="D187" s="34" t="s">
        <v>99</v>
      </c>
      <c r="E187" s="35">
        <v>456.1</v>
      </c>
    </row>
    <row r="188" spans="1:5" x14ac:dyDescent="0.3">
      <c r="A188" s="31">
        <v>195</v>
      </c>
      <c r="B188" s="32" t="s">
        <v>362</v>
      </c>
      <c r="C188" s="33" t="s">
        <v>278</v>
      </c>
      <c r="D188" s="34" t="s">
        <v>52</v>
      </c>
      <c r="E188" s="35">
        <v>581.39</v>
      </c>
    </row>
    <row r="189" spans="1:5" x14ac:dyDescent="0.3">
      <c r="A189" s="31">
        <v>196</v>
      </c>
      <c r="B189" s="32" t="s">
        <v>363</v>
      </c>
      <c r="C189" s="33" t="s">
        <v>280</v>
      </c>
      <c r="D189" s="34" t="s">
        <v>188</v>
      </c>
      <c r="E189" s="35">
        <v>16.920000000000002</v>
      </c>
    </row>
    <row r="190" spans="1:5" x14ac:dyDescent="0.3">
      <c r="A190" s="31">
        <v>197</v>
      </c>
      <c r="B190" s="32" t="s">
        <v>364</v>
      </c>
      <c r="C190" s="33" t="s">
        <v>190</v>
      </c>
      <c r="D190" s="34" t="s">
        <v>188</v>
      </c>
      <c r="E190" s="35">
        <v>21.15</v>
      </c>
    </row>
    <row r="191" spans="1:5" x14ac:dyDescent="0.3">
      <c r="A191" s="31">
        <v>198</v>
      </c>
      <c r="B191" s="32" t="s">
        <v>365</v>
      </c>
      <c r="C191" s="33" t="s">
        <v>284</v>
      </c>
      <c r="D191" s="34" t="s">
        <v>188</v>
      </c>
      <c r="E191" s="35">
        <v>18.93</v>
      </c>
    </row>
    <row r="192" spans="1:5" ht="20.399999999999999" x14ac:dyDescent="0.3">
      <c r="A192" s="31">
        <v>204</v>
      </c>
      <c r="B192" s="32" t="s">
        <v>366</v>
      </c>
      <c r="C192" s="33" t="s">
        <v>367</v>
      </c>
      <c r="D192" s="34" t="s">
        <v>188</v>
      </c>
      <c r="E192" s="35">
        <v>68</v>
      </c>
    </row>
    <row r="193" spans="1:5" ht="20.399999999999999" x14ac:dyDescent="0.3">
      <c r="A193" s="31">
        <v>205</v>
      </c>
      <c r="B193" s="32" t="s">
        <v>368</v>
      </c>
      <c r="C193" s="33" t="s">
        <v>369</v>
      </c>
      <c r="D193" s="34" t="s">
        <v>15</v>
      </c>
      <c r="E193" s="35">
        <v>93.63</v>
      </c>
    </row>
    <row r="194" spans="1:5" ht="20.399999999999999" x14ac:dyDescent="0.3">
      <c r="A194" s="31">
        <v>206</v>
      </c>
      <c r="B194" s="32" t="s">
        <v>370</v>
      </c>
      <c r="C194" s="33" t="s">
        <v>371</v>
      </c>
      <c r="D194" s="34" t="s">
        <v>15</v>
      </c>
      <c r="E194" s="35">
        <v>123.44</v>
      </c>
    </row>
    <row r="195" spans="1:5" ht="20.399999999999999" x14ac:dyDescent="0.3">
      <c r="A195" s="31">
        <v>207</v>
      </c>
      <c r="B195" s="32" t="s">
        <v>372</v>
      </c>
      <c r="C195" s="33" t="s">
        <v>373</v>
      </c>
      <c r="D195" s="34" t="s">
        <v>15</v>
      </c>
      <c r="E195" s="35">
        <v>163.55000000000001</v>
      </c>
    </row>
    <row r="196" spans="1:5" ht="20.399999999999999" x14ac:dyDescent="0.3">
      <c r="A196" s="31">
        <v>208</v>
      </c>
      <c r="B196" s="32" t="s">
        <v>374</v>
      </c>
      <c r="C196" s="33" t="s">
        <v>375</v>
      </c>
      <c r="D196" s="34" t="s">
        <v>15</v>
      </c>
      <c r="E196" s="35">
        <v>275.13</v>
      </c>
    </row>
    <row r="197" spans="1:5" ht="20.399999999999999" x14ac:dyDescent="0.3">
      <c r="A197" s="31">
        <v>209</v>
      </c>
      <c r="B197" s="32" t="s">
        <v>376</v>
      </c>
      <c r="C197" s="33" t="s">
        <v>377</v>
      </c>
      <c r="D197" s="34" t="s">
        <v>15</v>
      </c>
      <c r="E197" s="35">
        <v>467.96</v>
      </c>
    </row>
    <row r="198" spans="1:5" x14ac:dyDescent="0.3">
      <c r="A198" s="31">
        <v>210</v>
      </c>
      <c r="B198" s="32" t="s">
        <v>378</v>
      </c>
      <c r="C198" s="33" t="s">
        <v>286</v>
      </c>
      <c r="D198" s="34" t="s">
        <v>52</v>
      </c>
      <c r="E198" s="35">
        <v>581.39</v>
      </c>
    </row>
    <row r="199" spans="1:5" x14ac:dyDescent="0.3">
      <c r="A199" s="31">
        <v>211</v>
      </c>
      <c r="B199" s="32" t="s">
        <v>379</v>
      </c>
      <c r="C199" s="33" t="s">
        <v>380</v>
      </c>
      <c r="D199" s="34" t="s">
        <v>12</v>
      </c>
      <c r="E199" s="35">
        <v>187.25</v>
      </c>
    </row>
    <row r="200" spans="1:5" x14ac:dyDescent="0.3">
      <c r="A200" s="31">
        <v>212</v>
      </c>
      <c r="B200" s="32" t="s">
        <v>381</v>
      </c>
      <c r="C200" s="33" t="s">
        <v>382</v>
      </c>
      <c r="D200" s="34" t="s">
        <v>12</v>
      </c>
      <c r="E200" s="35">
        <v>185.53</v>
      </c>
    </row>
    <row r="201" spans="1:5" x14ac:dyDescent="0.3">
      <c r="A201" s="31">
        <v>213</v>
      </c>
      <c r="B201" s="32" t="s">
        <v>383</v>
      </c>
      <c r="C201" s="33" t="s">
        <v>384</v>
      </c>
      <c r="D201" s="34" t="s">
        <v>12</v>
      </c>
      <c r="E201" s="35">
        <v>199.42</v>
      </c>
    </row>
    <row r="202" spans="1:5" x14ac:dyDescent="0.3">
      <c r="A202" s="31">
        <v>214</v>
      </c>
      <c r="B202" s="32" t="s">
        <v>385</v>
      </c>
      <c r="C202" s="33" t="s">
        <v>386</v>
      </c>
      <c r="D202" s="34" t="s">
        <v>12</v>
      </c>
      <c r="E202" s="35">
        <v>204.66</v>
      </c>
    </row>
    <row r="203" spans="1:5" x14ac:dyDescent="0.3">
      <c r="A203" s="31">
        <v>215</v>
      </c>
      <c r="B203" s="32" t="s">
        <v>387</v>
      </c>
      <c r="C203" s="33" t="s">
        <v>388</v>
      </c>
      <c r="D203" s="34" t="s">
        <v>12</v>
      </c>
      <c r="E203" s="35">
        <v>219.72</v>
      </c>
    </row>
    <row r="204" spans="1:5" x14ac:dyDescent="0.3">
      <c r="A204" s="31">
        <v>216</v>
      </c>
      <c r="B204" s="32" t="s">
        <v>389</v>
      </c>
      <c r="C204" s="33" t="s">
        <v>390</v>
      </c>
      <c r="D204" s="34" t="s">
        <v>12</v>
      </c>
      <c r="E204" s="35">
        <v>228.38</v>
      </c>
    </row>
    <row r="205" spans="1:5" x14ac:dyDescent="0.3">
      <c r="A205" s="31">
        <v>217</v>
      </c>
      <c r="B205" s="32" t="s">
        <v>391</v>
      </c>
      <c r="C205" s="33" t="s">
        <v>392</v>
      </c>
      <c r="D205" s="34" t="s">
        <v>12</v>
      </c>
      <c r="E205" s="35">
        <v>232.02</v>
      </c>
    </row>
    <row r="206" spans="1:5" x14ac:dyDescent="0.3">
      <c r="A206" s="31">
        <v>218</v>
      </c>
      <c r="B206" s="32" t="s">
        <v>393</v>
      </c>
      <c r="C206" s="33" t="s">
        <v>394</v>
      </c>
      <c r="D206" s="34" t="s">
        <v>12</v>
      </c>
      <c r="E206" s="35">
        <v>233.15</v>
      </c>
    </row>
    <row r="207" spans="1:5" x14ac:dyDescent="0.3">
      <c r="A207" s="31">
        <v>219</v>
      </c>
      <c r="B207" s="32" t="s">
        <v>395</v>
      </c>
      <c r="C207" s="33" t="s">
        <v>396</v>
      </c>
      <c r="D207" s="34" t="s">
        <v>55</v>
      </c>
      <c r="E207" s="35">
        <v>495.17</v>
      </c>
    </row>
    <row r="208" spans="1:5" x14ac:dyDescent="0.3">
      <c r="A208" s="31">
        <v>220</v>
      </c>
      <c r="B208" s="32" t="s">
        <v>397</v>
      </c>
      <c r="C208" s="33" t="s">
        <v>398</v>
      </c>
      <c r="D208" s="34" t="s">
        <v>12</v>
      </c>
      <c r="E208" s="35">
        <v>237.28</v>
      </c>
    </row>
    <row r="209" spans="1:5" x14ac:dyDescent="0.3">
      <c r="A209" s="31">
        <v>221</v>
      </c>
      <c r="B209" s="32" t="s">
        <v>399</v>
      </c>
      <c r="C209" s="33" t="s">
        <v>400</v>
      </c>
      <c r="D209" s="34" t="s">
        <v>55</v>
      </c>
      <c r="E209" s="35">
        <v>523.75</v>
      </c>
    </row>
    <row r="210" spans="1:5" x14ac:dyDescent="0.3">
      <c r="A210" s="31">
        <v>222</v>
      </c>
      <c r="B210" s="32" t="s">
        <v>401</v>
      </c>
      <c r="C210" s="33" t="s">
        <v>402</v>
      </c>
      <c r="D210" s="34" t="s">
        <v>12</v>
      </c>
      <c r="E210" s="35">
        <v>241.49</v>
      </c>
    </row>
    <row r="211" spans="1:5" x14ac:dyDescent="0.3">
      <c r="A211" s="31">
        <v>223</v>
      </c>
      <c r="B211" s="32" t="s">
        <v>403</v>
      </c>
      <c r="C211" s="33" t="s">
        <v>404</v>
      </c>
      <c r="D211" s="34" t="s">
        <v>12</v>
      </c>
      <c r="E211" s="35">
        <v>170.2</v>
      </c>
    </row>
    <row r="212" spans="1:5" x14ac:dyDescent="0.3">
      <c r="A212" s="31">
        <v>224</v>
      </c>
      <c r="B212" s="32" t="s">
        <v>405</v>
      </c>
      <c r="C212" s="33" t="s">
        <v>406</v>
      </c>
      <c r="D212" s="34" t="s">
        <v>12</v>
      </c>
      <c r="E212" s="35">
        <v>211.93</v>
      </c>
    </row>
    <row r="213" spans="1:5" x14ac:dyDescent="0.3">
      <c r="A213" s="31">
        <v>225</v>
      </c>
      <c r="B213" s="32" t="s">
        <v>407</v>
      </c>
      <c r="C213" s="33" t="s">
        <v>292</v>
      </c>
      <c r="D213" s="34" t="s">
        <v>55</v>
      </c>
      <c r="E213" s="35">
        <v>530.07000000000005</v>
      </c>
    </row>
    <row r="214" spans="1:5" x14ac:dyDescent="0.3">
      <c r="A214" s="31">
        <v>226</v>
      </c>
      <c r="B214" s="32" t="s">
        <v>408</v>
      </c>
      <c r="C214" s="33" t="s">
        <v>409</v>
      </c>
      <c r="D214" s="34" t="s">
        <v>12</v>
      </c>
      <c r="E214" s="35">
        <v>211.93</v>
      </c>
    </row>
    <row r="215" spans="1:5" x14ac:dyDescent="0.3">
      <c r="A215" s="31">
        <v>227</v>
      </c>
      <c r="B215" s="32" t="s">
        <v>410</v>
      </c>
      <c r="C215" s="33" t="s">
        <v>411</v>
      </c>
      <c r="D215" s="34" t="s">
        <v>55</v>
      </c>
      <c r="E215" s="35">
        <v>526.92999999999995</v>
      </c>
    </row>
    <row r="216" spans="1:5" x14ac:dyDescent="0.3">
      <c r="A216" s="31">
        <v>228</v>
      </c>
      <c r="B216" s="32" t="s">
        <v>412</v>
      </c>
      <c r="C216" s="33" t="s">
        <v>413</v>
      </c>
      <c r="D216" s="34" t="s">
        <v>55</v>
      </c>
      <c r="E216" s="35">
        <v>542.14</v>
      </c>
    </row>
    <row r="217" spans="1:5" x14ac:dyDescent="0.3">
      <c r="A217" s="31">
        <v>229</v>
      </c>
      <c r="B217" s="32" t="s">
        <v>414</v>
      </c>
      <c r="C217" s="33" t="s">
        <v>415</v>
      </c>
      <c r="D217" s="34" t="s">
        <v>12</v>
      </c>
      <c r="E217" s="35">
        <v>244.95</v>
      </c>
    </row>
    <row r="218" spans="1:5" x14ac:dyDescent="0.3">
      <c r="A218" s="31">
        <v>230</v>
      </c>
      <c r="B218" s="32" t="s">
        <v>416</v>
      </c>
      <c r="C218" s="33" t="s">
        <v>417</v>
      </c>
      <c r="D218" s="34" t="s">
        <v>12</v>
      </c>
      <c r="E218" s="35">
        <v>215.68</v>
      </c>
    </row>
    <row r="219" spans="1:5" x14ac:dyDescent="0.3">
      <c r="A219" s="31">
        <v>231</v>
      </c>
      <c r="B219" s="32" t="s">
        <v>418</v>
      </c>
      <c r="C219" s="33" t="s">
        <v>419</v>
      </c>
      <c r="D219" s="34" t="s">
        <v>12</v>
      </c>
      <c r="E219" s="35">
        <v>244.95</v>
      </c>
    </row>
    <row r="220" spans="1:5" x14ac:dyDescent="0.3">
      <c r="A220" s="31">
        <v>232</v>
      </c>
      <c r="B220" s="32" t="s">
        <v>420</v>
      </c>
      <c r="C220" s="33" t="s">
        <v>298</v>
      </c>
      <c r="D220" s="34" t="s">
        <v>55</v>
      </c>
      <c r="E220" s="35">
        <v>559.96</v>
      </c>
    </row>
    <row r="221" spans="1:5" x14ac:dyDescent="0.3">
      <c r="A221" s="31">
        <v>233</v>
      </c>
      <c r="B221" s="32" t="s">
        <v>421</v>
      </c>
      <c r="C221" s="33" t="s">
        <v>422</v>
      </c>
      <c r="D221" s="34" t="s">
        <v>12</v>
      </c>
      <c r="E221" s="35">
        <v>274.27999999999997</v>
      </c>
    </row>
    <row r="222" spans="1:5" x14ac:dyDescent="0.3">
      <c r="A222" s="31">
        <v>234</v>
      </c>
      <c r="B222" s="32" t="s">
        <v>423</v>
      </c>
      <c r="C222" s="33" t="s">
        <v>424</v>
      </c>
      <c r="D222" s="34" t="s">
        <v>12</v>
      </c>
      <c r="E222" s="35">
        <v>258.19</v>
      </c>
    </row>
    <row r="223" spans="1:5" x14ac:dyDescent="0.3">
      <c r="A223" s="31">
        <v>235</v>
      </c>
      <c r="B223" s="32" t="s">
        <v>425</v>
      </c>
      <c r="C223" s="33" t="s">
        <v>426</v>
      </c>
      <c r="D223" s="34" t="s">
        <v>12</v>
      </c>
      <c r="E223" s="35">
        <v>268.14</v>
      </c>
    </row>
    <row r="224" spans="1:5" x14ac:dyDescent="0.3">
      <c r="A224" s="31">
        <v>236</v>
      </c>
      <c r="B224" s="32" t="s">
        <v>427</v>
      </c>
      <c r="C224" s="33" t="s">
        <v>428</v>
      </c>
      <c r="D224" s="34" t="s">
        <v>12</v>
      </c>
      <c r="E224" s="35">
        <v>263.33</v>
      </c>
    </row>
    <row r="225" spans="1:5" x14ac:dyDescent="0.3">
      <c r="A225" s="31">
        <v>237</v>
      </c>
      <c r="B225" s="32" t="s">
        <v>429</v>
      </c>
      <c r="C225" s="33" t="s">
        <v>430</v>
      </c>
      <c r="D225" s="34" t="s">
        <v>12</v>
      </c>
      <c r="E225" s="35">
        <v>275.89999999999998</v>
      </c>
    </row>
    <row r="226" spans="1:5" x14ac:dyDescent="0.3">
      <c r="A226" s="31">
        <v>238</v>
      </c>
      <c r="B226" s="32" t="s">
        <v>431</v>
      </c>
      <c r="C226" s="33" t="s">
        <v>432</v>
      </c>
      <c r="D226" s="34" t="s">
        <v>12</v>
      </c>
      <c r="E226" s="35">
        <v>318.85000000000002</v>
      </c>
    </row>
    <row r="227" spans="1:5" x14ac:dyDescent="0.3">
      <c r="A227" s="31">
        <v>239</v>
      </c>
      <c r="B227" s="32" t="s">
        <v>433</v>
      </c>
      <c r="C227" s="33" t="s">
        <v>434</v>
      </c>
      <c r="D227" s="34" t="s">
        <v>12</v>
      </c>
      <c r="E227" s="35">
        <v>321.75</v>
      </c>
    </row>
    <row r="228" spans="1:5" x14ac:dyDescent="0.3">
      <c r="A228" s="31">
        <v>240</v>
      </c>
      <c r="B228" s="32" t="s">
        <v>435</v>
      </c>
      <c r="C228" s="33" t="s">
        <v>436</v>
      </c>
      <c r="D228" s="34" t="s">
        <v>12</v>
      </c>
      <c r="E228" s="35">
        <v>226.87</v>
      </c>
    </row>
    <row r="229" spans="1:5" x14ac:dyDescent="0.3">
      <c r="A229" s="31">
        <v>241</v>
      </c>
      <c r="B229" s="32" t="s">
        <v>437</v>
      </c>
      <c r="C229" s="33" t="s">
        <v>438</v>
      </c>
      <c r="D229" s="34" t="s">
        <v>12</v>
      </c>
      <c r="E229" s="35">
        <v>266.11</v>
      </c>
    </row>
    <row r="230" spans="1:5" x14ac:dyDescent="0.3">
      <c r="A230" s="31">
        <v>242</v>
      </c>
      <c r="B230" s="32" t="s">
        <v>439</v>
      </c>
      <c r="C230" s="33" t="s">
        <v>440</v>
      </c>
      <c r="D230" s="34" t="s">
        <v>12</v>
      </c>
      <c r="E230" s="35">
        <v>283.14999999999998</v>
      </c>
    </row>
    <row r="231" spans="1:5" x14ac:dyDescent="0.3">
      <c r="A231" s="31">
        <v>243</v>
      </c>
      <c r="B231" s="32" t="s">
        <v>441</v>
      </c>
      <c r="C231" s="33" t="s">
        <v>442</v>
      </c>
      <c r="D231" s="34" t="s">
        <v>12</v>
      </c>
      <c r="E231" s="35">
        <v>309.89</v>
      </c>
    </row>
    <row r="232" spans="1:5" x14ac:dyDescent="0.3">
      <c r="A232" s="31">
        <v>244</v>
      </c>
      <c r="B232" s="32" t="s">
        <v>443</v>
      </c>
      <c r="C232" s="33" t="s">
        <v>444</v>
      </c>
      <c r="D232" s="34" t="s">
        <v>55</v>
      </c>
      <c r="E232" s="35">
        <v>435.66</v>
      </c>
    </row>
    <row r="233" spans="1:5" x14ac:dyDescent="0.3">
      <c r="A233" s="31">
        <v>245</v>
      </c>
      <c r="B233" s="32" t="s">
        <v>445</v>
      </c>
      <c r="C233" s="33" t="s">
        <v>446</v>
      </c>
      <c r="D233" s="34" t="s">
        <v>55</v>
      </c>
      <c r="E233" s="35">
        <v>896.7</v>
      </c>
    </row>
    <row r="234" spans="1:5" x14ac:dyDescent="0.3">
      <c r="A234" s="31">
        <v>246</v>
      </c>
      <c r="B234" s="32" t="s">
        <v>447</v>
      </c>
      <c r="C234" s="33" t="s">
        <v>448</v>
      </c>
      <c r="D234" s="34" t="s">
        <v>12</v>
      </c>
      <c r="E234" s="35">
        <v>322.74</v>
      </c>
    </row>
    <row r="235" spans="1:5" x14ac:dyDescent="0.3">
      <c r="A235" s="31">
        <v>247</v>
      </c>
      <c r="B235" s="32" t="s">
        <v>449</v>
      </c>
      <c r="C235" s="33" t="s">
        <v>450</v>
      </c>
      <c r="D235" s="34" t="s">
        <v>12</v>
      </c>
      <c r="E235" s="35">
        <v>345.26</v>
      </c>
    </row>
    <row r="236" spans="1:5" x14ac:dyDescent="0.3">
      <c r="A236" s="31">
        <v>248</v>
      </c>
      <c r="B236" s="32" t="s">
        <v>451</v>
      </c>
      <c r="C236" s="33" t="s">
        <v>452</v>
      </c>
      <c r="D236" s="34" t="s">
        <v>12</v>
      </c>
      <c r="E236" s="35">
        <v>367.18</v>
      </c>
    </row>
    <row r="237" spans="1:5" x14ac:dyDescent="0.3">
      <c r="A237" s="31">
        <v>249</v>
      </c>
      <c r="B237" s="32" t="s">
        <v>453</v>
      </c>
      <c r="C237" s="33" t="s">
        <v>454</v>
      </c>
      <c r="D237" s="34" t="s">
        <v>12</v>
      </c>
      <c r="E237" s="35">
        <v>383.27</v>
      </c>
    </row>
    <row r="238" spans="1:5" x14ac:dyDescent="0.3">
      <c r="A238" s="31">
        <v>255</v>
      </c>
      <c r="B238" s="32" t="s">
        <v>455</v>
      </c>
      <c r="C238" s="33" t="s">
        <v>456</v>
      </c>
      <c r="D238" s="34" t="s">
        <v>99</v>
      </c>
      <c r="E238" s="35">
        <v>99.57</v>
      </c>
    </row>
    <row r="239" spans="1:5" x14ac:dyDescent="0.3">
      <c r="A239" s="31">
        <v>256</v>
      </c>
      <c r="B239" s="32" t="s">
        <v>457</v>
      </c>
      <c r="C239" s="33" t="s">
        <v>458</v>
      </c>
      <c r="D239" s="34" t="s">
        <v>12</v>
      </c>
      <c r="E239" s="35">
        <v>227.51</v>
      </c>
    </row>
    <row r="240" spans="1:5" x14ac:dyDescent="0.3">
      <c r="A240" s="31">
        <v>257</v>
      </c>
      <c r="B240" s="32" t="s">
        <v>459</v>
      </c>
      <c r="C240" s="33" t="s">
        <v>460</v>
      </c>
      <c r="D240" s="34" t="s">
        <v>12</v>
      </c>
      <c r="E240" s="35">
        <v>275.69</v>
      </c>
    </row>
    <row r="241" spans="1:5" x14ac:dyDescent="0.3">
      <c r="A241" s="31">
        <v>258</v>
      </c>
      <c r="B241" s="32" t="s">
        <v>461</v>
      </c>
      <c r="C241" s="33" t="s">
        <v>462</v>
      </c>
      <c r="D241" s="34" t="s">
        <v>12</v>
      </c>
      <c r="E241" s="35">
        <v>282.56</v>
      </c>
    </row>
    <row r="242" spans="1:5" x14ac:dyDescent="0.3">
      <c r="A242" s="31">
        <v>259</v>
      </c>
      <c r="B242" s="32" t="s">
        <v>463</v>
      </c>
      <c r="C242" s="33" t="s">
        <v>464</v>
      </c>
      <c r="D242" s="34" t="s">
        <v>12</v>
      </c>
      <c r="E242" s="35">
        <v>314.58999999999997</v>
      </c>
    </row>
    <row r="243" spans="1:5" x14ac:dyDescent="0.3">
      <c r="A243" s="31">
        <v>260</v>
      </c>
      <c r="B243" s="32" t="s">
        <v>465</v>
      </c>
      <c r="C243" s="33" t="s">
        <v>466</v>
      </c>
      <c r="D243" s="34" t="s">
        <v>12</v>
      </c>
      <c r="E243" s="35">
        <v>315.63</v>
      </c>
    </row>
    <row r="244" spans="1:5" x14ac:dyDescent="0.3">
      <c r="A244" s="31">
        <v>261</v>
      </c>
      <c r="B244" s="32" t="s">
        <v>467</v>
      </c>
      <c r="C244" s="33" t="s">
        <v>468</v>
      </c>
      <c r="D244" s="34" t="s">
        <v>12</v>
      </c>
      <c r="E244" s="35">
        <v>344.58</v>
      </c>
    </row>
    <row r="245" spans="1:5" x14ac:dyDescent="0.3">
      <c r="A245" s="31">
        <v>262</v>
      </c>
      <c r="B245" s="32" t="s">
        <v>469</v>
      </c>
      <c r="C245" s="33" t="s">
        <v>470</v>
      </c>
      <c r="D245" s="34" t="s">
        <v>12</v>
      </c>
      <c r="E245" s="35">
        <v>346.19</v>
      </c>
    </row>
    <row r="246" spans="1:5" x14ac:dyDescent="0.3">
      <c r="A246" s="31">
        <v>263</v>
      </c>
      <c r="B246" s="32" t="s">
        <v>471</v>
      </c>
      <c r="C246" s="33" t="s">
        <v>472</v>
      </c>
      <c r="D246" s="34" t="s">
        <v>12</v>
      </c>
      <c r="E246" s="35">
        <v>348.49</v>
      </c>
    </row>
    <row r="247" spans="1:5" x14ac:dyDescent="0.3">
      <c r="A247" s="31">
        <v>264</v>
      </c>
      <c r="B247" s="32" t="s">
        <v>473</v>
      </c>
      <c r="C247" s="33" t="s">
        <v>474</v>
      </c>
      <c r="D247" s="34" t="s">
        <v>55</v>
      </c>
      <c r="E247" s="35">
        <v>5951.04</v>
      </c>
    </row>
    <row r="248" spans="1:5" x14ac:dyDescent="0.3">
      <c r="A248" s="31">
        <v>265</v>
      </c>
      <c r="B248" s="32" t="s">
        <v>475</v>
      </c>
      <c r="C248" s="33" t="s">
        <v>302</v>
      </c>
      <c r="D248" s="34" t="s">
        <v>55</v>
      </c>
      <c r="E248" s="35">
        <v>6411.75</v>
      </c>
    </row>
    <row r="249" spans="1:5" x14ac:dyDescent="0.3">
      <c r="A249" s="31">
        <v>266</v>
      </c>
      <c r="B249" s="32" t="s">
        <v>476</v>
      </c>
      <c r="C249" s="33" t="s">
        <v>304</v>
      </c>
      <c r="D249" s="34" t="s">
        <v>52</v>
      </c>
      <c r="E249" s="35">
        <v>581.39</v>
      </c>
    </row>
    <row r="250" spans="1:5" x14ac:dyDescent="0.3">
      <c r="A250" s="31">
        <v>267</v>
      </c>
      <c r="B250" s="32" t="s">
        <v>477</v>
      </c>
      <c r="C250" s="33" t="s">
        <v>478</v>
      </c>
      <c r="D250" s="34" t="s">
        <v>12</v>
      </c>
      <c r="E250" s="35">
        <v>167.98</v>
      </c>
    </row>
    <row r="251" spans="1:5" ht="20.399999999999999" x14ac:dyDescent="0.3">
      <c r="A251" s="31">
        <v>268</v>
      </c>
      <c r="B251" s="32" t="s">
        <v>479</v>
      </c>
      <c r="C251" s="33" t="s">
        <v>480</v>
      </c>
      <c r="D251" s="34" t="s">
        <v>99</v>
      </c>
      <c r="E251" s="35">
        <v>68.34</v>
      </c>
    </row>
    <row r="252" spans="1:5" ht="20.399999999999999" x14ac:dyDescent="0.3">
      <c r="A252" s="31">
        <v>269</v>
      </c>
      <c r="B252" s="32" t="s">
        <v>481</v>
      </c>
      <c r="C252" s="33" t="s">
        <v>482</v>
      </c>
      <c r="D252" s="34" t="s">
        <v>12</v>
      </c>
      <c r="E252" s="35">
        <v>17.78</v>
      </c>
    </row>
    <row r="253" spans="1:5" ht="21.6" x14ac:dyDescent="0.3">
      <c r="A253" s="31">
        <v>270</v>
      </c>
      <c r="B253" s="32" t="s">
        <v>483</v>
      </c>
      <c r="C253" s="33" t="s">
        <v>484</v>
      </c>
      <c r="D253" s="34" t="s">
        <v>485</v>
      </c>
      <c r="E253" s="35">
        <v>25.78</v>
      </c>
    </row>
    <row r="254" spans="1:5" ht="20.399999999999999" x14ac:dyDescent="0.3">
      <c r="A254" s="31">
        <v>271</v>
      </c>
      <c r="B254" s="32" t="s">
        <v>486</v>
      </c>
      <c r="C254" s="33" t="s">
        <v>487</v>
      </c>
      <c r="D254" s="34" t="s">
        <v>188</v>
      </c>
      <c r="E254" s="35">
        <v>22.47</v>
      </c>
    </row>
    <row r="255" spans="1:5" x14ac:dyDescent="0.3">
      <c r="A255" s="31">
        <v>272</v>
      </c>
      <c r="B255" s="32" t="s">
        <v>488</v>
      </c>
      <c r="C255" s="33" t="s">
        <v>489</v>
      </c>
      <c r="D255" s="34" t="s">
        <v>188</v>
      </c>
      <c r="E255" s="35">
        <v>4.82</v>
      </c>
    </row>
    <row r="256" spans="1:5" x14ac:dyDescent="0.3">
      <c r="A256" s="31">
        <v>273</v>
      </c>
      <c r="B256" s="32" t="s">
        <v>490</v>
      </c>
      <c r="C256" s="33" t="s">
        <v>491</v>
      </c>
      <c r="D256" s="34" t="s">
        <v>52</v>
      </c>
      <c r="E256" s="35">
        <v>581.39</v>
      </c>
    </row>
    <row r="257" spans="1:5" x14ac:dyDescent="0.3">
      <c r="A257" s="31">
        <v>274</v>
      </c>
      <c r="B257" s="32" t="s">
        <v>492</v>
      </c>
      <c r="C257" s="33" t="s">
        <v>493</v>
      </c>
      <c r="D257" s="34" t="s">
        <v>15</v>
      </c>
      <c r="E257" s="35">
        <v>711.68</v>
      </c>
    </row>
    <row r="258" spans="1:5" x14ac:dyDescent="0.3">
      <c r="A258" s="31">
        <v>275</v>
      </c>
      <c r="B258" s="32" t="s">
        <v>494</v>
      </c>
      <c r="C258" s="33" t="s">
        <v>495</v>
      </c>
      <c r="D258" s="34" t="s">
        <v>99</v>
      </c>
      <c r="E258" s="35">
        <v>49.81</v>
      </c>
    </row>
    <row r="259" spans="1:5" x14ac:dyDescent="0.3">
      <c r="A259" s="31">
        <v>276</v>
      </c>
      <c r="B259" s="32" t="s">
        <v>496</v>
      </c>
      <c r="C259" s="33" t="s">
        <v>497</v>
      </c>
      <c r="D259" s="34" t="s">
        <v>99</v>
      </c>
      <c r="E259" s="35">
        <v>67.34</v>
      </c>
    </row>
    <row r="260" spans="1:5" x14ac:dyDescent="0.3">
      <c r="A260" s="31">
        <v>277</v>
      </c>
      <c r="B260" s="32" t="s">
        <v>498</v>
      </c>
      <c r="C260" s="33" t="s">
        <v>499</v>
      </c>
      <c r="D260" s="34" t="s">
        <v>52</v>
      </c>
      <c r="E260" s="35">
        <v>581.39</v>
      </c>
    </row>
    <row r="261" spans="1:5" x14ac:dyDescent="0.3">
      <c r="A261" s="31">
        <v>278</v>
      </c>
      <c r="B261" s="32" t="s">
        <v>500</v>
      </c>
      <c r="C261" s="33" t="s">
        <v>501</v>
      </c>
      <c r="D261" s="34" t="s">
        <v>55</v>
      </c>
      <c r="E261" s="35">
        <v>412.39</v>
      </c>
    </row>
    <row r="262" spans="1:5" ht="20.399999999999999" x14ac:dyDescent="0.3">
      <c r="A262" s="31">
        <v>279</v>
      </c>
      <c r="B262" s="32" t="s">
        <v>502</v>
      </c>
      <c r="C262" s="33" t="s">
        <v>503</v>
      </c>
      <c r="D262" s="34" t="s">
        <v>12</v>
      </c>
      <c r="E262" s="35">
        <v>30.92</v>
      </c>
    </row>
    <row r="263" spans="1:5" x14ac:dyDescent="0.3">
      <c r="A263" s="31">
        <v>280</v>
      </c>
      <c r="B263" s="32" t="s">
        <v>504</v>
      </c>
      <c r="C263" s="33" t="s">
        <v>157</v>
      </c>
      <c r="D263" s="34" t="s">
        <v>52</v>
      </c>
      <c r="E263" s="35">
        <v>581.39</v>
      </c>
    </row>
    <row r="264" spans="1:5" x14ac:dyDescent="0.3">
      <c r="A264" s="31">
        <v>281</v>
      </c>
      <c r="B264" s="32" t="s">
        <v>505</v>
      </c>
      <c r="C264" s="33" t="s">
        <v>159</v>
      </c>
      <c r="D264" s="34" t="s">
        <v>52</v>
      </c>
      <c r="E264" s="35">
        <v>581.39</v>
      </c>
    </row>
    <row r="265" spans="1:5" x14ac:dyDescent="0.3">
      <c r="A265" s="31">
        <v>282</v>
      </c>
      <c r="B265" s="32" t="s">
        <v>506</v>
      </c>
      <c r="C265" s="33" t="s">
        <v>161</v>
      </c>
      <c r="D265" s="34" t="s">
        <v>52</v>
      </c>
      <c r="E265" s="35">
        <v>581.39</v>
      </c>
    </row>
    <row r="266" spans="1:5" x14ac:dyDescent="0.3">
      <c r="A266" s="31">
        <v>283</v>
      </c>
      <c r="B266" s="32" t="s">
        <v>507</v>
      </c>
      <c r="C266" s="33" t="s">
        <v>508</v>
      </c>
      <c r="D266" s="34" t="s">
        <v>52</v>
      </c>
      <c r="E266" s="35">
        <v>581.39</v>
      </c>
    </row>
    <row r="267" spans="1:5" x14ac:dyDescent="0.3">
      <c r="A267" s="31">
        <v>284</v>
      </c>
      <c r="B267" s="32" t="s">
        <v>509</v>
      </c>
      <c r="C267" s="33" t="s">
        <v>510</v>
      </c>
      <c r="D267" s="34" t="s">
        <v>12</v>
      </c>
      <c r="E267" s="35">
        <v>74.5</v>
      </c>
    </row>
    <row r="268" spans="1:5" x14ac:dyDescent="0.3">
      <c r="A268" s="31">
        <v>285</v>
      </c>
      <c r="B268" s="32" t="s">
        <v>511</v>
      </c>
      <c r="C268" s="33" t="s">
        <v>512</v>
      </c>
      <c r="D268" s="34" t="s">
        <v>12</v>
      </c>
      <c r="E268" s="35">
        <v>128.74</v>
      </c>
    </row>
    <row r="269" spans="1:5" x14ac:dyDescent="0.3">
      <c r="A269" s="31">
        <v>286</v>
      </c>
      <c r="B269" s="32" t="s">
        <v>513</v>
      </c>
      <c r="C269" s="33" t="s">
        <v>514</v>
      </c>
      <c r="D269" s="34" t="s">
        <v>12</v>
      </c>
      <c r="E269" s="35">
        <v>233.79</v>
      </c>
    </row>
    <row r="270" spans="1:5" x14ac:dyDescent="0.3">
      <c r="A270" s="31">
        <v>287</v>
      </c>
      <c r="B270" s="32" t="s">
        <v>515</v>
      </c>
      <c r="C270" s="33" t="s">
        <v>516</v>
      </c>
      <c r="D270" s="34" t="s">
        <v>12</v>
      </c>
      <c r="E270" s="35">
        <v>115.62</v>
      </c>
    </row>
    <row r="271" spans="1:5" x14ac:dyDescent="0.3">
      <c r="A271" s="31">
        <v>288</v>
      </c>
      <c r="B271" s="32" t="s">
        <v>517</v>
      </c>
      <c r="C271" s="33" t="s">
        <v>518</v>
      </c>
      <c r="D271" s="34" t="s">
        <v>12</v>
      </c>
      <c r="E271" s="35">
        <v>173.32</v>
      </c>
    </row>
    <row r="272" spans="1:5" x14ac:dyDescent="0.3">
      <c r="A272" s="31">
        <v>289</v>
      </c>
      <c r="B272" s="32" t="s">
        <v>519</v>
      </c>
      <c r="C272" s="33" t="s">
        <v>520</v>
      </c>
      <c r="D272" s="34" t="s">
        <v>12</v>
      </c>
      <c r="E272" s="35">
        <v>234.57</v>
      </c>
    </row>
    <row r="273" spans="1:5" x14ac:dyDescent="0.3">
      <c r="A273" s="31">
        <v>290</v>
      </c>
      <c r="B273" s="32" t="s">
        <v>521</v>
      </c>
      <c r="C273" s="33" t="s">
        <v>522</v>
      </c>
      <c r="D273" s="34" t="s">
        <v>12</v>
      </c>
      <c r="E273" s="35">
        <v>397.38</v>
      </c>
    </row>
    <row r="274" spans="1:5" x14ac:dyDescent="0.3">
      <c r="A274" s="31">
        <v>291</v>
      </c>
      <c r="B274" s="32" t="s">
        <v>523</v>
      </c>
      <c r="C274" s="33" t="s">
        <v>524</v>
      </c>
      <c r="D274" s="34" t="s">
        <v>12</v>
      </c>
      <c r="E274" s="35">
        <v>232.36</v>
      </c>
    </row>
    <row r="275" spans="1:5" x14ac:dyDescent="0.3">
      <c r="A275" s="31">
        <v>292</v>
      </c>
      <c r="B275" s="32" t="s">
        <v>525</v>
      </c>
      <c r="C275" s="33" t="s">
        <v>526</v>
      </c>
      <c r="D275" s="34" t="s">
        <v>12</v>
      </c>
      <c r="E275" s="35">
        <v>189.42</v>
      </c>
    </row>
    <row r="276" spans="1:5" x14ac:dyDescent="0.3">
      <c r="A276" s="31">
        <v>293</v>
      </c>
      <c r="B276" s="32" t="s">
        <v>527</v>
      </c>
      <c r="C276" s="33" t="s">
        <v>528</v>
      </c>
      <c r="D276" s="34" t="s">
        <v>12</v>
      </c>
      <c r="E276" s="35">
        <v>337.33</v>
      </c>
    </row>
    <row r="277" spans="1:5" x14ac:dyDescent="0.3">
      <c r="A277" s="31">
        <v>294</v>
      </c>
      <c r="B277" s="32" t="s">
        <v>529</v>
      </c>
      <c r="C277" s="33" t="s">
        <v>530</v>
      </c>
      <c r="D277" s="34" t="s">
        <v>12</v>
      </c>
      <c r="E277" s="35">
        <v>628.20000000000005</v>
      </c>
    </row>
    <row r="278" spans="1:5" x14ac:dyDescent="0.3">
      <c r="A278" s="31">
        <v>295</v>
      </c>
      <c r="B278" s="32" t="s">
        <v>531</v>
      </c>
      <c r="C278" s="33" t="s">
        <v>532</v>
      </c>
      <c r="D278" s="34" t="s">
        <v>12</v>
      </c>
      <c r="E278" s="35">
        <v>69.03</v>
      </c>
    </row>
    <row r="279" spans="1:5" x14ac:dyDescent="0.3">
      <c r="A279" s="31">
        <v>296</v>
      </c>
      <c r="B279" s="32" t="s">
        <v>533</v>
      </c>
      <c r="C279" s="33" t="s">
        <v>534</v>
      </c>
      <c r="D279" s="34" t="s">
        <v>12</v>
      </c>
      <c r="E279" s="35">
        <v>81.63</v>
      </c>
    </row>
    <row r="280" spans="1:5" x14ac:dyDescent="0.3">
      <c r="A280" s="31">
        <v>297</v>
      </c>
      <c r="B280" s="32" t="s">
        <v>535</v>
      </c>
      <c r="C280" s="33" t="s">
        <v>536</v>
      </c>
      <c r="D280" s="34" t="s">
        <v>12</v>
      </c>
      <c r="E280" s="35">
        <v>97.64</v>
      </c>
    </row>
    <row r="281" spans="1:5" x14ac:dyDescent="0.3">
      <c r="A281" s="31">
        <v>298</v>
      </c>
      <c r="B281" s="32" t="s">
        <v>537</v>
      </c>
      <c r="C281" s="33" t="s">
        <v>538</v>
      </c>
      <c r="D281" s="34" t="s">
        <v>12</v>
      </c>
      <c r="E281" s="35">
        <v>73.94</v>
      </c>
    </row>
    <row r="282" spans="1:5" x14ac:dyDescent="0.3">
      <c r="A282" s="31">
        <v>299</v>
      </c>
      <c r="B282" s="32" t="s">
        <v>539</v>
      </c>
      <c r="C282" s="33" t="s">
        <v>540</v>
      </c>
      <c r="D282" s="34" t="s">
        <v>12</v>
      </c>
      <c r="E282" s="35">
        <v>84.69</v>
      </c>
    </row>
    <row r="283" spans="1:5" x14ac:dyDescent="0.3">
      <c r="A283" s="31">
        <v>300</v>
      </c>
      <c r="B283" s="32" t="s">
        <v>541</v>
      </c>
      <c r="C283" s="33" t="s">
        <v>300</v>
      </c>
      <c r="D283" s="34" t="s">
        <v>55</v>
      </c>
      <c r="E283" s="35">
        <v>562.15</v>
      </c>
    </row>
    <row r="284" spans="1:5" x14ac:dyDescent="0.3">
      <c r="A284" s="31">
        <v>306</v>
      </c>
      <c r="B284" s="32" t="s">
        <v>542</v>
      </c>
      <c r="C284" s="33" t="s">
        <v>543</v>
      </c>
      <c r="D284" s="34" t="s">
        <v>188</v>
      </c>
      <c r="E284" s="35">
        <v>16.920000000000002</v>
      </c>
    </row>
    <row r="285" spans="1:5" x14ac:dyDescent="0.3">
      <c r="A285" s="31">
        <v>307</v>
      </c>
      <c r="B285" s="32" t="s">
        <v>544</v>
      </c>
      <c r="C285" s="33" t="s">
        <v>545</v>
      </c>
      <c r="D285" s="34" t="s">
        <v>188</v>
      </c>
      <c r="E285" s="35">
        <v>21.15</v>
      </c>
    </row>
    <row r="286" spans="1:5" ht="20.399999999999999" x14ac:dyDescent="0.3">
      <c r="A286" s="31">
        <v>308</v>
      </c>
      <c r="B286" s="32" t="s">
        <v>546</v>
      </c>
      <c r="C286" s="33" t="s">
        <v>547</v>
      </c>
      <c r="D286" s="34" t="s">
        <v>12</v>
      </c>
      <c r="E286" s="35">
        <v>157.61000000000001</v>
      </c>
    </row>
    <row r="287" spans="1:5" ht="20.399999999999999" x14ac:dyDescent="0.3">
      <c r="A287" s="31">
        <v>309</v>
      </c>
      <c r="B287" s="32" t="s">
        <v>548</v>
      </c>
      <c r="C287" s="33" t="s">
        <v>549</v>
      </c>
      <c r="D287" s="34" t="s">
        <v>12</v>
      </c>
      <c r="E287" s="35">
        <v>88.42</v>
      </c>
    </row>
    <row r="288" spans="1:5" ht="20.399999999999999" x14ac:dyDescent="0.3">
      <c r="A288" s="31">
        <v>310</v>
      </c>
      <c r="B288" s="32" t="s">
        <v>550</v>
      </c>
      <c r="C288" s="33" t="s">
        <v>551</v>
      </c>
      <c r="D288" s="34" t="s">
        <v>12</v>
      </c>
      <c r="E288" s="35">
        <v>111.81</v>
      </c>
    </row>
    <row r="289" spans="1:5" x14ac:dyDescent="0.3">
      <c r="A289" s="37">
        <v>311</v>
      </c>
      <c r="B289" s="38" t="s">
        <v>552</v>
      </c>
      <c r="C289" s="39" t="s">
        <v>553</v>
      </c>
      <c r="D289" s="40" t="s">
        <v>99</v>
      </c>
      <c r="E289" s="41">
        <v>41.66</v>
      </c>
    </row>
    <row r="290" spans="1:5" x14ac:dyDescent="0.3">
      <c r="A290" s="31">
        <v>312</v>
      </c>
      <c r="B290" s="32" t="s">
        <v>554</v>
      </c>
      <c r="C290" s="33" t="s">
        <v>555</v>
      </c>
      <c r="D290" s="34" t="s">
        <v>99</v>
      </c>
      <c r="E290" s="35">
        <v>47.95</v>
      </c>
    </row>
    <row r="291" spans="1:5" x14ac:dyDescent="0.3">
      <c r="A291" s="31">
        <v>313</v>
      </c>
      <c r="B291" s="32" t="s">
        <v>556</v>
      </c>
      <c r="C291" s="33" t="s">
        <v>557</v>
      </c>
      <c r="D291" s="34" t="s">
        <v>12</v>
      </c>
      <c r="E291" s="35">
        <v>108.02</v>
      </c>
    </row>
    <row r="292" spans="1:5" x14ac:dyDescent="0.3">
      <c r="A292" s="31">
        <v>314</v>
      </c>
      <c r="B292" s="32" t="s">
        <v>558</v>
      </c>
      <c r="C292" s="33" t="s">
        <v>559</v>
      </c>
      <c r="D292" s="34" t="s">
        <v>12</v>
      </c>
      <c r="E292" s="35">
        <v>155.97</v>
      </c>
    </row>
    <row r="293" spans="1:5" x14ac:dyDescent="0.3">
      <c r="A293" s="31">
        <v>315</v>
      </c>
      <c r="B293" s="32" t="s">
        <v>560</v>
      </c>
      <c r="C293" s="33" t="s">
        <v>561</v>
      </c>
      <c r="D293" s="34" t="s">
        <v>12</v>
      </c>
      <c r="E293" s="35">
        <v>198.07</v>
      </c>
    </row>
    <row r="294" spans="1:5" x14ac:dyDescent="0.3">
      <c r="A294" s="31">
        <v>316</v>
      </c>
      <c r="B294" s="32" t="s">
        <v>562</v>
      </c>
      <c r="C294" s="33" t="s">
        <v>563</v>
      </c>
      <c r="D294" s="34" t="s">
        <v>12</v>
      </c>
      <c r="E294" s="35">
        <v>83.89</v>
      </c>
    </row>
    <row r="295" spans="1:5" x14ac:dyDescent="0.3">
      <c r="A295" s="31">
        <v>317</v>
      </c>
      <c r="B295" s="32" t="s">
        <v>564</v>
      </c>
      <c r="C295" s="33" t="s">
        <v>565</v>
      </c>
      <c r="D295" s="34" t="s">
        <v>12</v>
      </c>
      <c r="E295" s="35">
        <v>97.87</v>
      </c>
    </row>
    <row r="296" spans="1:5" x14ac:dyDescent="0.3">
      <c r="A296" s="31">
        <v>318</v>
      </c>
      <c r="B296" s="32" t="s">
        <v>566</v>
      </c>
      <c r="C296" s="33" t="s">
        <v>567</v>
      </c>
      <c r="D296" s="34" t="s">
        <v>12</v>
      </c>
      <c r="E296" s="35">
        <v>79.33</v>
      </c>
    </row>
    <row r="297" spans="1:5" x14ac:dyDescent="0.3">
      <c r="A297" s="31">
        <v>319</v>
      </c>
      <c r="B297" s="32" t="s">
        <v>568</v>
      </c>
      <c r="C297" s="33" t="s">
        <v>569</v>
      </c>
      <c r="D297" s="34" t="s">
        <v>12</v>
      </c>
      <c r="E297" s="35">
        <v>87.64</v>
      </c>
    </row>
    <row r="298" spans="1:5" x14ac:dyDescent="0.3">
      <c r="A298" s="31">
        <v>320</v>
      </c>
      <c r="B298" s="32" t="s">
        <v>570</v>
      </c>
      <c r="C298" s="33" t="s">
        <v>571</v>
      </c>
      <c r="D298" s="34" t="s">
        <v>52</v>
      </c>
      <c r="E298" s="35">
        <v>581.39</v>
      </c>
    </row>
    <row r="299" spans="1:5" ht="20.399999999999999" x14ac:dyDescent="0.3">
      <c r="A299" s="31">
        <v>321</v>
      </c>
      <c r="B299" s="32" t="s">
        <v>572</v>
      </c>
      <c r="C299" s="33" t="s">
        <v>573</v>
      </c>
      <c r="D299" s="34" t="s">
        <v>12</v>
      </c>
      <c r="E299" s="35">
        <v>151.21</v>
      </c>
    </row>
    <row r="300" spans="1:5" x14ac:dyDescent="0.3">
      <c r="A300" s="31">
        <v>322</v>
      </c>
      <c r="B300" s="32" t="s">
        <v>574</v>
      </c>
      <c r="C300" s="33" t="s">
        <v>575</v>
      </c>
      <c r="D300" s="34" t="s">
        <v>12</v>
      </c>
      <c r="E300" s="35">
        <v>631.57000000000005</v>
      </c>
    </row>
    <row r="301" spans="1:5" x14ac:dyDescent="0.3">
      <c r="A301" s="31">
        <v>323</v>
      </c>
      <c r="B301" s="32" t="s">
        <v>576</v>
      </c>
      <c r="C301" s="33" t="s">
        <v>577</v>
      </c>
      <c r="D301" s="34" t="s">
        <v>12</v>
      </c>
      <c r="E301" s="35">
        <v>95.96</v>
      </c>
    </row>
    <row r="302" spans="1:5" x14ac:dyDescent="0.3">
      <c r="A302" s="31">
        <v>324</v>
      </c>
      <c r="B302" s="32" t="s">
        <v>578</v>
      </c>
      <c r="C302" s="33" t="s">
        <v>579</v>
      </c>
      <c r="D302" s="34" t="s">
        <v>12</v>
      </c>
      <c r="E302" s="35">
        <v>158.25</v>
      </c>
    </row>
    <row r="303" spans="1:5" x14ac:dyDescent="0.3">
      <c r="A303" s="31">
        <v>325</v>
      </c>
      <c r="B303" s="32" t="s">
        <v>580</v>
      </c>
      <c r="C303" s="33" t="s">
        <v>581</v>
      </c>
      <c r="D303" s="34" t="s">
        <v>12</v>
      </c>
      <c r="E303" s="35">
        <v>463.91</v>
      </c>
    </row>
    <row r="304" spans="1:5" x14ac:dyDescent="0.3">
      <c r="A304" s="31">
        <v>326</v>
      </c>
      <c r="B304" s="32" t="s">
        <v>582</v>
      </c>
      <c r="C304" s="33" t="s">
        <v>583</v>
      </c>
      <c r="D304" s="34" t="s">
        <v>52</v>
      </c>
      <c r="E304" s="35">
        <v>581.39</v>
      </c>
    </row>
    <row r="305" spans="1:5" x14ac:dyDescent="0.3">
      <c r="A305" s="31">
        <v>327</v>
      </c>
      <c r="B305" s="32" t="s">
        <v>584</v>
      </c>
      <c r="C305" s="33" t="s">
        <v>585</v>
      </c>
      <c r="D305" s="34" t="s">
        <v>99</v>
      </c>
      <c r="E305" s="35">
        <v>722.19</v>
      </c>
    </row>
    <row r="306" spans="1:5" x14ac:dyDescent="0.3">
      <c r="A306" s="31">
        <v>328</v>
      </c>
      <c r="B306" s="32" t="s">
        <v>586</v>
      </c>
      <c r="C306" s="33" t="s">
        <v>587</v>
      </c>
      <c r="D306" s="34" t="s">
        <v>99</v>
      </c>
      <c r="E306" s="35">
        <v>722.19</v>
      </c>
    </row>
    <row r="307" spans="1:5" x14ac:dyDescent="0.3">
      <c r="A307" s="31">
        <v>329</v>
      </c>
      <c r="B307" s="32" t="s">
        <v>588</v>
      </c>
      <c r="C307" s="33" t="s">
        <v>589</v>
      </c>
      <c r="D307" s="34" t="s">
        <v>99</v>
      </c>
      <c r="E307" s="35">
        <v>2444.2399999999998</v>
      </c>
    </row>
    <row r="308" spans="1:5" x14ac:dyDescent="0.3">
      <c r="A308" s="31">
        <v>330</v>
      </c>
      <c r="B308" s="32" t="s">
        <v>590</v>
      </c>
      <c r="C308" s="33" t="s">
        <v>591</v>
      </c>
      <c r="D308" s="34" t="s">
        <v>99</v>
      </c>
      <c r="E308" s="35">
        <v>501.59</v>
      </c>
    </row>
    <row r="309" spans="1:5" x14ac:dyDescent="0.3">
      <c r="A309" s="31">
        <v>331</v>
      </c>
      <c r="B309" s="32" t="s">
        <v>592</v>
      </c>
      <c r="C309" s="33" t="s">
        <v>593</v>
      </c>
      <c r="D309" s="34" t="s">
        <v>99</v>
      </c>
      <c r="E309" s="35">
        <v>753.16</v>
      </c>
    </row>
    <row r="310" spans="1:5" x14ac:dyDescent="0.3">
      <c r="A310" s="31">
        <v>332</v>
      </c>
      <c r="B310" s="32" t="s">
        <v>594</v>
      </c>
      <c r="C310" s="33" t="s">
        <v>595</v>
      </c>
      <c r="D310" s="34" t="s">
        <v>12</v>
      </c>
      <c r="E310" s="35">
        <v>247.66</v>
      </c>
    </row>
    <row r="311" spans="1:5" ht="20.399999999999999" x14ac:dyDescent="0.3">
      <c r="A311" s="31">
        <v>333</v>
      </c>
      <c r="B311" s="32" t="s">
        <v>596</v>
      </c>
      <c r="C311" s="33" t="s">
        <v>597</v>
      </c>
      <c r="D311" s="34" t="s">
        <v>99</v>
      </c>
      <c r="E311" s="35">
        <v>968.36</v>
      </c>
    </row>
    <row r="312" spans="1:5" x14ac:dyDescent="0.3">
      <c r="A312" s="31">
        <v>334</v>
      </c>
      <c r="B312" s="32" t="s">
        <v>598</v>
      </c>
      <c r="C312" s="33" t="s">
        <v>599</v>
      </c>
      <c r="D312" s="34" t="s">
        <v>12</v>
      </c>
      <c r="E312" s="35">
        <v>380.9</v>
      </c>
    </row>
    <row r="313" spans="1:5" x14ac:dyDescent="0.3">
      <c r="A313" s="31">
        <v>335</v>
      </c>
      <c r="B313" s="32" t="s">
        <v>600</v>
      </c>
      <c r="C313" s="33" t="s">
        <v>601</v>
      </c>
      <c r="D313" s="34" t="s">
        <v>12</v>
      </c>
      <c r="E313" s="35">
        <v>272.42</v>
      </c>
    </row>
    <row r="314" spans="1:5" x14ac:dyDescent="0.3">
      <c r="A314" s="31">
        <v>336</v>
      </c>
      <c r="B314" s="32" t="s">
        <v>602</v>
      </c>
      <c r="C314" s="33" t="s">
        <v>603</v>
      </c>
      <c r="D314" s="34" t="s">
        <v>12</v>
      </c>
      <c r="E314" s="35">
        <v>157.91</v>
      </c>
    </row>
    <row r="315" spans="1:5" x14ac:dyDescent="0.3">
      <c r="A315" s="31">
        <v>337</v>
      </c>
      <c r="B315" s="32" t="s">
        <v>604</v>
      </c>
      <c r="C315" s="33" t="s">
        <v>605</v>
      </c>
      <c r="D315" s="34" t="s">
        <v>12</v>
      </c>
      <c r="E315" s="35">
        <v>235.64</v>
      </c>
    </row>
    <row r="316" spans="1:5" x14ac:dyDescent="0.3">
      <c r="A316" s="31">
        <v>338</v>
      </c>
      <c r="B316" s="32" t="s">
        <v>606</v>
      </c>
      <c r="C316" s="33" t="s">
        <v>607</v>
      </c>
      <c r="D316" s="34" t="s">
        <v>12</v>
      </c>
      <c r="E316" s="35">
        <v>176.81</v>
      </c>
    </row>
    <row r="317" spans="1:5" ht="20.399999999999999" x14ac:dyDescent="0.3">
      <c r="A317" s="31">
        <v>339</v>
      </c>
      <c r="B317" s="32" t="s">
        <v>608</v>
      </c>
      <c r="C317" s="33" t="s">
        <v>609</v>
      </c>
      <c r="D317" s="34" t="s">
        <v>12</v>
      </c>
      <c r="E317" s="35">
        <v>198.82</v>
      </c>
    </row>
    <row r="318" spans="1:5" ht="20.399999999999999" x14ac:dyDescent="0.3">
      <c r="A318" s="31">
        <v>340</v>
      </c>
      <c r="B318" s="32" t="s">
        <v>610</v>
      </c>
      <c r="C318" s="33" t="s">
        <v>611</v>
      </c>
      <c r="D318" s="34" t="s">
        <v>12</v>
      </c>
      <c r="E318" s="35">
        <v>211.47</v>
      </c>
    </row>
    <row r="319" spans="1:5" x14ac:dyDescent="0.3">
      <c r="A319" s="31">
        <v>341</v>
      </c>
      <c r="B319" s="32" t="s">
        <v>612</v>
      </c>
      <c r="C319" s="33" t="s">
        <v>613</v>
      </c>
      <c r="D319" s="34" t="s">
        <v>52</v>
      </c>
      <c r="E319" s="35">
        <v>581.39</v>
      </c>
    </row>
    <row r="320" spans="1:5" x14ac:dyDescent="0.3">
      <c r="A320" s="31">
        <v>342</v>
      </c>
      <c r="B320" s="32" t="s">
        <v>614</v>
      </c>
      <c r="C320" s="33" t="s">
        <v>615</v>
      </c>
      <c r="D320" s="34" t="s">
        <v>55</v>
      </c>
      <c r="E320" s="35">
        <v>95.58</v>
      </c>
    </row>
    <row r="321" spans="1:5" x14ac:dyDescent="0.3">
      <c r="A321" s="31">
        <v>343</v>
      </c>
      <c r="B321" s="32" t="s">
        <v>616</v>
      </c>
      <c r="C321" s="33" t="s">
        <v>617</v>
      </c>
      <c r="D321" s="34" t="s">
        <v>12</v>
      </c>
      <c r="E321" s="35">
        <v>6.18</v>
      </c>
    </row>
    <row r="322" spans="1:5" x14ac:dyDescent="0.3">
      <c r="A322" s="31">
        <v>344</v>
      </c>
      <c r="B322" s="32" t="s">
        <v>618</v>
      </c>
      <c r="C322" s="33" t="s">
        <v>619</v>
      </c>
      <c r="D322" s="34" t="s">
        <v>12</v>
      </c>
      <c r="E322" s="35">
        <v>6.18</v>
      </c>
    </row>
    <row r="323" spans="1:5" x14ac:dyDescent="0.3">
      <c r="A323" s="31">
        <v>345</v>
      </c>
      <c r="B323" s="32" t="s">
        <v>620</v>
      </c>
      <c r="C323" s="33" t="s">
        <v>621</v>
      </c>
      <c r="D323" s="34" t="s">
        <v>12</v>
      </c>
      <c r="E323" s="35">
        <v>7.52</v>
      </c>
    </row>
    <row r="324" spans="1:5" x14ac:dyDescent="0.3">
      <c r="A324" s="31">
        <v>346</v>
      </c>
      <c r="B324" s="32" t="s">
        <v>622</v>
      </c>
      <c r="C324" s="33" t="s">
        <v>157</v>
      </c>
      <c r="D324" s="34" t="s">
        <v>52</v>
      </c>
      <c r="E324" s="35">
        <v>581.39</v>
      </c>
    </row>
    <row r="325" spans="1:5" x14ac:dyDescent="0.3">
      <c r="A325" s="31">
        <v>347</v>
      </c>
      <c r="B325" s="32" t="s">
        <v>623</v>
      </c>
      <c r="C325" s="33" t="s">
        <v>624</v>
      </c>
      <c r="D325" s="34" t="s">
        <v>12</v>
      </c>
      <c r="E325" s="35">
        <v>15.04</v>
      </c>
    </row>
    <row r="326" spans="1:5" x14ac:dyDescent="0.3">
      <c r="A326" s="31">
        <v>348</v>
      </c>
      <c r="B326" s="32" t="s">
        <v>625</v>
      </c>
      <c r="C326" s="33" t="s">
        <v>626</v>
      </c>
      <c r="D326" s="34" t="s">
        <v>12</v>
      </c>
      <c r="E326" s="35">
        <v>5.01</v>
      </c>
    </row>
    <row r="327" spans="1:5" x14ac:dyDescent="0.3">
      <c r="A327" s="31">
        <v>354</v>
      </c>
      <c r="B327" s="32" t="s">
        <v>627</v>
      </c>
      <c r="C327" s="33" t="s">
        <v>628</v>
      </c>
      <c r="D327" s="34" t="s">
        <v>12</v>
      </c>
      <c r="E327" s="35">
        <v>6.8</v>
      </c>
    </row>
    <row r="328" spans="1:5" x14ac:dyDescent="0.3">
      <c r="A328" s="31">
        <v>355</v>
      </c>
      <c r="B328" s="32" t="s">
        <v>629</v>
      </c>
      <c r="C328" s="33" t="s">
        <v>159</v>
      </c>
      <c r="D328" s="34" t="s">
        <v>52</v>
      </c>
      <c r="E328" s="35">
        <v>581.39</v>
      </c>
    </row>
    <row r="329" spans="1:5" ht="20.399999999999999" x14ac:dyDescent="0.3">
      <c r="A329" s="31">
        <v>356</v>
      </c>
      <c r="B329" s="32" t="s">
        <v>630</v>
      </c>
      <c r="C329" s="33" t="s">
        <v>631</v>
      </c>
      <c r="D329" s="34" t="s">
        <v>12</v>
      </c>
      <c r="E329" s="35">
        <v>59.18</v>
      </c>
    </row>
    <row r="330" spans="1:5" ht="20.399999999999999" x14ac:dyDescent="0.3">
      <c r="A330" s="31">
        <v>357</v>
      </c>
      <c r="B330" s="32" t="s">
        <v>632</v>
      </c>
      <c r="C330" s="33" t="s">
        <v>633</v>
      </c>
      <c r="D330" s="34" t="s">
        <v>12</v>
      </c>
      <c r="E330" s="35">
        <v>18.27</v>
      </c>
    </row>
    <row r="331" spans="1:5" x14ac:dyDescent="0.3">
      <c r="A331" s="31">
        <v>358</v>
      </c>
      <c r="B331" s="32" t="s">
        <v>634</v>
      </c>
      <c r="C331" s="33" t="s">
        <v>635</v>
      </c>
      <c r="D331" s="34" t="s">
        <v>12</v>
      </c>
      <c r="E331" s="35">
        <v>45.23</v>
      </c>
    </row>
    <row r="332" spans="1:5" x14ac:dyDescent="0.3">
      <c r="A332" s="31">
        <v>359</v>
      </c>
      <c r="B332" s="32" t="s">
        <v>636</v>
      </c>
      <c r="C332" s="33" t="s">
        <v>637</v>
      </c>
      <c r="D332" s="34" t="s">
        <v>52</v>
      </c>
      <c r="E332" s="35">
        <v>581.39</v>
      </c>
    </row>
    <row r="333" spans="1:5" x14ac:dyDescent="0.3">
      <c r="A333" s="31">
        <v>360</v>
      </c>
      <c r="B333" s="32" t="s">
        <v>638</v>
      </c>
      <c r="C333" s="33" t="s">
        <v>639</v>
      </c>
      <c r="D333" s="34" t="s">
        <v>12</v>
      </c>
      <c r="E333" s="35">
        <v>253.03</v>
      </c>
    </row>
    <row r="334" spans="1:5" x14ac:dyDescent="0.3">
      <c r="A334" s="31">
        <v>361</v>
      </c>
      <c r="B334" s="32" t="s">
        <v>640</v>
      </c>
      <c r="C334" s="33" t="s">
        <v>641</v>
      </c>
      <c r="D334" s="34" t="s">
        <v>12</v>
      </c>
      <c r="E334" s="35">
        <v>593.54999999999995</v>
      </c>
    </row>
    <row r="335" spans="1:5" x14ac:dyDescent="0.3">
      <c r="A335" s="31">
        <v>362</v>
      </c>
      <c r="B335" s="32" t="s">
        <v>642</v>
      </c>
      <c r="C335" s="33" t="s">
        <v>643</v>
      </c>
      <c r="D335" s="34" t="s">
        <v>12</v>
      </c>
      <c r="E335" s="35">
        <v>160.63</v>
      </c>
    </row>
    <row r="336" spans="1:5" ht="20.399999999999999" x14ac:dyDescent="0.3">
      <c r="A336" s="31">
        <v>363</v>
      </c>
      <c r="B336" s="32" t="s">
        <v>644</v>
      </c>
      <c r="C336" s="33" t="s">
        <v>645</v>
      </c>
      <c r="D336" s="34" t="s">
        <v>12</v>
      </c>
      <c r="E336" s="35">
        <v>146.03</v>
      </c>
    </row>
    <row r="337" spans="1:5" x14ac:dyDescent="0.3">
      <c r="A337" s="31">
        <v>364</v>
      </c>
      <c r="B337" s="32" t="s">
        <v>646</v>
      </c>
      <c r="C337" s="33" t="s">
        <v>647</v>
      </c>
      <c r="D337" s="34" t="s">
        <v>12</v>
      </c>
      <c r="E337" s="35">
        <v>143.43</v>
      </c>
    </row>
    <row r="338" spans="1:5" x14ac:dyDescent="0.3">
      <c r="A338" s="31">
        <v>365</v>
      </c>
      <c r="B338" s="32" t="s">
        <v>648</v>
      </c>
      <c r="C338" s="33" t="s">
        <v>649</v>
      </c>
      <c r="D338" s="34" t="s">
        <v>12</v>
      </c>
      <c r="E338" s="35">
        <v>42.99</v>
      </c>
    </row>
    <row r="339" spans="1:5" x14ac:dyDescent="0.3">
      <c r="A339" s="31">
        <v>366</v>
      </c>
      <c r="B339" s="32" t="s">
        <v>650</v>
      </c>
      <c r="C339" s="33" t="s">
        <v>651</v>
      </c>
      <c r="D339" s="34" t="s">
        <v>12</v>
      </c>
      <c r="E339" s="35">
        <v>188.42</v>
      </c>
    </row>
    <row r="340" spans="1:5" x14ac:dyDescent="0.3">
      <c r="A340" s="31">
        <v>367</v>
      </c>
      <c r="B340" s="32" t="s">
        <v>652</v>
      </c>
      <c r="C340" s="33" t="s">
        <v>653</v>
      </c>
      <c r="D340" s="34" t="s">
        <v>52</v>
      </c>
      <c r="E340" s="35">
        <v>581.39</v>
      </c>
    </row>
    <row r="341" spans="1:5" x14ac:dyDescent="0.3">
      <c r="A341" s="31">
        <v>368</v>
      </c>
      <c r="B341" s="32" t="s">
        <v>654</v>
      </c>
      <c r="C341" s="33" t="s">
        <v>655</v>
      </c>
      <c r="D341" s="34" t="s">
        <v>15</v>
      </c>
      <c r="E341" s="35">
        <v>1947.57</v>
      </c>
    </row>
    <row r="342" spans="1:5" x14ac:dyDescent="0.3">
      <c r="A342" s="31">
        <v>369</v>
      </c>
      <c r="B342" s="32" t="s">
        <v>656</v>
      </c>
      <c r="C342" s="33" t="s">
        <v>657</v>
      </c>
      <c r="D342" s="34" t="s">
        <v>15</v>
      </c>
      <c r="E342" s="35">
        <v>1982.73</v>
      </c>
    </row>
    <row r="343" spans="1:5" x14ac:dyDescent="0.3">
      <c r="A343" s="31">
        <v>370</v>
      </c>
      <c r="B343" s="32" t="s">
        <v>658</v>
      </c>
      <c r="C343" s="33" t="s">
        <v>659</v>
      </c>
      <c r="D343" s="34" t="s">
        <v>15</v>
      </c>
      <c r="E343" s="35">
        <v>1170.29</v>
      </c>
    </row>
    <row r="344" spans="1:5" x14ac:dyDescent="0.3">
      <c r="A344" s="31">
        <v>371</v>
      </c>
      <c r="B344" s="32" t="s">
        <v>660</v>
      </c>
      <c r="C344" s="33" t="s">
        <v>661</v>
      </c>
      <c r="D344" s="34" t="s">
        <v>15</v>
      </c>
      <c r="E344" s="35">
        <v>1190.33</v>
      </c>
    </row>
    <row r="345" spans="1:5" x14ac:dyDescent="0.3">
      <c r="A345" s="31">
        <v>372</v>
      </c>
      <c r="B345" s="32" t="s">
        <v>662</v>
      </c>
      <c r="C345" s="33" t="s">
        <v>663</v>
      </c>
      <c r="D345" s="34" t="s">
        <v>15</v>
      </c>
      <c r="E345" s="35">
        <v>1348.8</v>
      </c>
    </row>
    <row r="346" spans="1:5" x14ac:dyDescent="0.3">
      <c r="A346" s="31">
        <v>373</v>
      </c>
      <c r="B346" s="32" t="s">
        <v>664</v>
      </c>
      <c r="C346" s="33" t="s">
        <v>665</v>
      </c>
      <c r="D346" s="34" t="s">
        <v>15</v>
      </c>
      <c r="E346" s="35">
        <v>1240.3699999999999</v>
      </c>
    </row>
    <row r="347" spans="1:5" x14ac:dyDescent="0.3">
      <c r="A347" s="31">
        <v>374</v>
      </c>
      <c r="B347" s="32" t="s">
        <v>666</v>
      </c>
      <c r="C347" s="33" t="s">
        <v>667</v>
      </c>
      <c r="D347" s="34" t="s">
        <v>15</v>
      </c>
      <c r="E347" s="35">
        <v>1256.04</v>
      </c>
    </row>
    <row r="348" spans="1:5" x14ac:dyDescent="0.3">
      <c r="A348" s="31">
        <v>375</v>
      </c>
      <c r="B348" s="32" t="s">
        <v>668</v>
      </c>
      <c r="C348" s="33" t="s">
        <v>669</v>
      </c>
      <c r="D348" s="34" t="s">
        <v>15</v>
      </c>
      <c r="E348" s="35">
        <v>1240.3699999999999</v>
      </c>
    </row>
    <row r="349" spans="1:5" x14ac:dyDescent="0.3">
      <c r="A349" s="31">
        <v>376</v>
      </c>
      <c r="B349" s="32" t="s">
        <v>670</v>
      </c>
      <c r="C349" s="33" t="s">
        <v>671</v>
      </c>
      <c r="D349" s="34" t="s">
        <v>15</v>
      </c>
      <c r="E349" s="35">
        <v>1165.3699999999999</v>
      </c>
    </row>
    <row r="350" spans="1:5" x14ac:dyDescent="0.3">
      <c r="A350" s="31">
        <v>377</v>
      </c>
      <c r="B350" s="32" t="s">
        <v>672</v>
      </c>
      <c r="C350" s="33" t="s">
        <v>673</v>
      </c>
      <c r="D350" s="34" t="s">
        <v>15</v>
      </c>
      <c r="E350" s="35">
        <v>2078</v>
      </c>
    </row>
    <row r="351" spans="1:5" x14ac:dyDescent="0.3">
      <c r="A351" s="31">
        <v>378</v>
      </c>
      <c r="B351" s="32" t="s">
        <v>674</v>
      </c>
      <c r="C351" s="33" t="s">
        <v>675</v>
      </c>
      <c r="D351" s="34" t="s">
        <v>15</v>
      </c>
      <c r="E351" s="35">
        <v>2118.63</v>
      </c>
    </row>
    <row r="352" spans="1:5" x14ac:dyDescent="0.3">
      <c r="A352" s="31">
        <v>379</v>
      </c>
      <c r="B352" s="32" t="s">
        <v>676</v>
      </c>
      <c r="C352" s="33" t="s">
        <v>677</v>
      </c>
      <c r="D352" s="34" t="s">
        <v>15</v>
      </c>
      <c r="E352" s="35">
        <v>2174.9299999999998</v>
      </c>
    </row>
    <row r="353" spans="1:5" x14ac:dyDescent="0.3">
      <c r="A353" s="31">
        <v>380</v>
      </c>
      <c r="B353" s="32" t="s">
        <v>678</v>
      </c>
      <c r="C353" s="33" t="s">
        <v>679</v>
      </c>
      <c r="D353" s="34" t="s">
        <v>15</v>
      </c>
      <c r="E353" s="35">
        <v>570.85</v>
      </c>
    </row>
    <row r="354" spans="1:5" x14ac:dyDescent="0.3">
      <c r="A354" s="31">
        <v>381</v>
      </c>
      <c r="B354" s="32" t="s">
        <v>680</v>
      </c>
      <c r="C354" s="33" t="s">
        <v>681</v>
      </c>
      <c r="D354" s="34" t="s">
        <v>15</v>
      </c>
      <c r="E354" s="35">
        <v>655.49</v>
      </c>
    </row>
    <row r="355" spans="1:5" x14ac:dyDescent="0.3">
      <c r="A355" s="31">
        <v>382</v>
      </c>
      <c r="B355" s="32" t="s">
        <v>682</v>
      </c>
      <c r="C355" s="33" t="s">
        <v>683</v>
      </c>
      <c r="D355" s="34" t="s">
        <v>15</v>
      </c>
      <c r="E355" s="35">
        <v>1325.47</v>
      </c>
    </row>
    <row r="356" spans="1:5" x14ac:dyDescent="0.3">
      <c r="A356" s="31">
        <v>383</v>
      </c>
      <c r="B356" s="32" t="s">
        <v>684</v>
      </c>
      <c r="C356" s="33" t="s">
        <v>685</v>
      </c>
      <c r="D356" s="34" t="s">
        <v>15</v>
      </c>
      <c r="E356" s="35">
        <v>1337.6</v>
      </c>
    </row>
    <row r="357" spans="1:5" x14ac:dyDescent="0.3">
      <c r="A357" s="31">
        <v>384</v>
      </c>
      <c r="B357" s="32" t="s">
        <v>686</v>
      </c>
      <c r="C357" s="33" t="s">
        <v>687</v>
      </c>
      <c r="D357" s="34" t="s">
        <v>15</v>
      </c>
      <c r="E357" s="35">
        <v>1365.39</v>
      </c>
    </row>
    <row r="358" spans="1:5" x14ac:dyDescent="0.3">
      <c r="A358" s="31">
        <v>385</v>
      </c>
      <c r="B358" s="32" t="s">
        <v>688</v>
      </c>
      <c r="C358" s="33" t="s">
        <v>689</v>
      </c>
      <c r="D358" s="34" t="s">
        <v>15</v>
      </c>
      <c r="E358" s="35">
        <v>1853.07</v>
      </c>
    </row>
    <row r="359" spans="1:5" x14ac:dyDescent="0.3">
      <c r="A359" s="31">
        <v>386</v>
      </c>
      <c r="B359" s="32" t="s">
        <v>690</v>
      </c>
      <c r="C359" s="33" t="s">
        <v>691</v>
      </c>
      <c r="D359" s="34" t="s">
        <v>15</v>
      </c>
      <c r="E359" s="35">
        <v>1877.48</v>
      </c>
    </row>
    <row r="360" spans="1:5" x14ac:dyDescent="0.3">
      <c r="A360" s="31">
        <v>387</v>
      </c>
      <c r="B360" s="32" t="s">
        <v>692</v>
      </c>
      <c r="C360" s="33" t="s">
        <v>693</v>
      </c>
      <c r="D360" s="34" t="s">
        <v>15</v>
      </c>
      <c r="E360" s="35">
        <v>1917.03</v>
      </c>
    </row>
    <row r="361" spans="1:5" x14ac:dyDescent="0.3">
      <c r="A361" s="31">
        <v>388</v>
      </c>
      <c r="B361" s="32" t="s">
        <v>694</v>
      </c>
      <c r="C361" s="33" t="s">
        <v>695</v>
      </c>
      <c r="D361" s="34" t="s">
        <v>15</v>
      </c>
      <c r="E361" s="35">
        <v>1215.28</v>
      </c>
    </row>
    <row r="362" spans="1:5" x14ac:dyDescent="0.3">
      <c r="A362" s="31">
        <v>389</v>
      </c>
      <c r="B362" s="32" t="s">
        <v>696</v>
      </c>
      <c r="C362" s="33" t="s">
        <v>697</v>
      </c>
      <c r="D362" s="34" t="s">
        <v>15</v>
      </c>
      <c r="E362" s="35">
        <v>2356.81</v>
      </c>
    </row>
    <row r="363" spans="1:5" x14ac:dyDescent="0.3">
      <c r="A363" s="31">
        <v>390</v>
      </c>
      <c r="B363" s="32" t="s">
        <v>698</v>
      </c>
      <c r="C363" s="33" t="s">
        <v>699</v>
      </c>
      <c r="D363" s="34" t="s">
        <v>15</v>
      </c>
      <c r="E363" s="35">
        <v>2821.71</v>
      </c>
    </row>
    <row r="364" spans="1:5" ht="20.399999999999999" x14ac:dyDescent="0.3">
      <c r="A364" s="31">
        <v>391</v>
      </c>
      <c r="B364" s="32" t="s">
        <v>700</v>
      </c>
      <c r="C364" s="33" t="s">
        <v>701</v>
      </c>
      <c r="D364" s="34" t="s">
        <v>15</v>
      </c>
      <c r="E364" s="35">
        <v>2706.09</v>
      </c>
    </row>
    <row r="365" spans="1:5" ht="20.399999999999999" x14ac:dyDescent="0.3">
      <c r="A365" s="31">
        <v>392</v>
      </c>
      <c r="B365" s="32" t="s">
        <v>702</v>
      </c>
      <c r="C365" s="33" t="s">
        <v>703</v>
      </c>
      <c r="D365" s="34" t="s">
        <v>15</v>
      </c>
      <c r="E365" s="35">
        <v>1970.9</v>
      </c>
    </row>
    <row r="366" spans="1:5" ht="20.399999999999999" x14ac:dyDescent="0.3">
      <c r="A366" s="31">
        <v>393</v>
      </c>
      <c r="B366" s="32" t="s">
        <v>704</v>
      </c>
      <c r="C366" s="33" t="s">
        <v>705</v>
      </c>
      <c r="D366" s="34" t="s">
        <v>15</v>
      </c>
      <c r="E366" s="35">
        <v>2011.86</v>
      </c>
    </row>
    <row r="367" spans="1:5" ht="20.399999999999999" x14ac:dyDescent="0.3">
      <c r="A367" s="31">
        <v>394</v>
      </c>
      <c r="B367" s="32" t="s">
        <v>706</v>
      </c>
      <c r="C367" s="33" t="s">
        <v>707</v>
      </c>
      <c r="D367" s="34" t="s">
        <v>15</v>
      </c>
      <c r="E367" s="35">
        <v>2067.94</v>
      </c>
    </row>
    <row r="368" spans="1:5" ht="20.399999999999999" x14ac:dyDescent="0.3">
      <c r="A368" s="31">
        <v>395</v>
      </c>
      <c r="B368" s="32" t="s">
        <v>708</v>
      </c>
      <c r="C368" s="33" t="s">
        <v>709</v>
      </c>
      <c r="D368" s="34" t="s">
        <v>15</v>
      </c>
      <c r="E368" s="35">
        <v>1218.3599999999999</v>
      </c>
    </row>
    <row r="369" spans="1:5" ht="20.399999999999999" x14ac:dyDescent="0.3">
      <c r="A369" s="31">
        <v>396</v>
      </c>
      <c r="B369" s="32" t="s">
        <v>710</v>
      </c>
      <c r="C369" s="33" t="s">
        <v>711</v>
      </c>
      <c r="D369" s="34" t="s">
        <v>15</v>
      </c>
      <c r="E369" s="35">
        <v>1230.82</v>
      </c>
    </row>
    <row r="370" spans="1:5" ht="20.399999999999999" x14ac:dyDescent="0.3">
      <c r="A370" s="31">
        <v>402</v>
      </c>
      <c r="B370" s="32" t="s">
        <v>712</v>
      </c>
      <c r="C370" s="33" t="s">
        <v>713</v>
      </c>
      <c r="D370" s="34" t="s">
        <v>15</v>
      </c>
      <c r="E370" s="35">
        <v>1258.4100000000001</v>
      </c>
    </row>
    <row r="371" spans="1:5" x14ac:dyDescent="0.3">
      <c r="A371" s="31">
        <v>403</v>
      </c>
      <c r="B371" s="32" t="s">
        <v>714</v>
      </c>
      <c r="C371" s="33" t="s">
        <v>715</v>
      </c>
      <c r="D371" s="34" t="s">
        <v>15</v>
      </c>
      <c r="E371" s="35">
        <v>1928.07</v>
      </c>
    </row>
    <row r="372" spans="1:5" x14ac:dyDescent="0.3">
      <c r="A372" s="31">
        <v>404</v>
      </c>
      <c r="B372" s="32" t="s">
        <v>716</v>
      </c>
      <c r="C372" s="33" t="s">
        <v>717</v>
      </c>
      <c r="D372" s="34" t="s">
        <v>52</v>
      </c>
      <c r="E372" s="35">
        <v>581.39</v>
      </c>
    </row>
    <row r="373" spans="1:5" x14ac:dyDescent="0.3">
      <c r="A373" s="31">
        <v>405</v>
      </c>
      <c r="B373" s="32" t="s">
        <v>718</v>
      </c>
      <c r="C373" s="33" t="s">
        <v>719</v>
      </c>
      <c r="D373" s="34" t="s">
        <v>15</v>
      </c>
      <c r="E373" s="35">
        <v>3281.76</v>
      </c>
    </row>
    <row r="374" spans="1:5" ht="20.399999999999999" x14ac:dyDescent="0.3">
      <c r="A374" s="31">
        <v>406</v>
      </c>
      <c r="B374" s="32" t="s">
        <v>720</v>
      </c>
      <c r="C374" s="33" t="s">
        <v>721</v>
      </c>
      <c r="D374" s="34" t="s">
        <v>15</v>
      </c>
      <c r="E374" s="35">
        <v>1612.87</v>
      </c>
    </row>
    <row r="375" spans="1:5" x14ac:dyDescent="0.3">
      <c r="A375" s="31">
        <v>407</v>
      </c>
      <c r="B375" s="32" t="s">
        <v>722</v>
      </c>
      <c r="C375" s="33" t="s">
        <v>723</v>
      </c>
      <c r="D375" s="34" t="s">
        <v>15</v>
      </c>
      <c r="E375" s="35">
        <v>2529.96</v>
      </c>
    </row>
    <row r="376" spans="1:5" x14ac:dyDescent="0.3">
      <c r="A376" s="31">
        <v>408</v>
      </c>
      <c r="B376" s="32" t="s">
        <v>724</v>
      </c>
      <c r="C376" s="33" t="s">
        <v>725</v>
      </c>
      <c r="D376" s="34" t="s">
        <v>15</v>
      </c>
      <c r="E376" s="35">
        <v>3539.36</v>
      </c>
    </row>
    <row r="377" spans="1:5" x14ac:dyDescent="0.3">
      <c r="A377" s="31">
        <v>409</v>
      </c>
      <c r="B377" s="32" t="s">
        <v>726</v>
      </c>
      <c r="C377" s="33" t="s">
        <v>727</v>
      </c>
      <c r="D377" s="34" t="s">
        <v>15</v>
      </c>
      <c r="E377" s="35">
        <v>2675.91</v>
      </c>
    </row>
    <row r="378" spans="1:5" ht="20.399999999999999" x14ac:dyDescent="0.3">
      <c r="A378" s="31">
        <v>410</v>
      </c>
      <c r="B378" s="32" t="s">
        <v>728</v>
      </c>
      <c r="C378" s="33" t="s">
        <v>729</v>
      </c>
      <c r="D378" s="34" t="s">
        <v>15</v>
      </c>
      <c r="E378" s="35">
        <v>2364.67</v>
      </c>
    </row>
    <row r="379" spans="1:5" ht="20.399999999999999" x14ac:dyDescent="0.3">
      <c r="A379" s="31">
        <v>411</v>
      </c>
      <c r="B379" s="32" t="s">
        <v>730</v>
      </c>
      <c r="C379" s="33" t="s">
        <v>731</v>
      </c>
      <c r="D379" s="34" t="s">
        <v>15</v>
      </c>
      <c r="E379" s="35">
        <v>2567.2399999999998</v>
      </c>
    </row>
    <row r="380" spans="1:5" ht="20.399999999999999" x14ac:dyDescent="0.3">
      <c r="A380" s="31">
        <v>412</v>
      </c>
      <c r="B380" s="32" t="s">
        <v>732</v>
      </c>
      <c r="C380" s="33" t="s">
        <v>733</v>
      </c>
      <c r="D380" s="34" t="s">
        <v>15</v>
      </c>
      <c r="E380" s="35">
        <v>1703.79</v>
      </c>
    </row>
    <row r="381" spans="1:5" x14ac:dyDescent="0.3">
      <c r="A381" s="31">
        <v>413</v>
      </c>
      <c r="B381" s="32" t="s">
        <v>734</v>
      </c>
      <c r="C381" s="33" t="s">
        <v>735</v>
      </c>
      <c r="D381" s="34" t="s">
        <v>15</v>
      </c>
      <c r="E381" s="35">
        <v>1625.77</v>
      </c>
    </row>
    <row r="382" spans="1:5" x14ac:dyDescent="0.3">
      <c r="A382" s="31">
        <v>414</v>
      </c>
      <c r="B382" s="32" t="s">
        <v>736</v>
      </c>
      <c r="C382" s="33" t="s">
        <v>737</v>
      </c>
      <c r="D382" s="34" t="s">
        <v>15</v>
      </c>
      <c r="E382" s="35">
        <v>2356.81</v>
      </c>
    </row>
    <row r="383" spans="1:5" x14ac:dyDescent="0.3">
      <c r="A383" s="31">
        <v>415</v>
      </c>
      <c r="B383" s="32" t="s">
        <v>738</v>
      </c>
      <c r="C383" s="33" t="s">
        <v>739</v>
      </c>
      <c r="D383" s="34" t="s">
        <v>15</v>
      </c>
      <c r="E383" s="35">
        <v>1625.77</v>
      </c>
    </row>
    <row r="384" spans="1:5" x14ac:dyDescent="0.3">
      <c r="A384" s="31">
        <v>416</v>
      </c>
      <c r="B384" s="32" t="s">
        <v>740</v>
      </c>
      <c r="C384" s="33" t="s">
        <v>717</v>
      </c>
      <c r="D384" s="34" t="s">
        <v>52</v>
      </c>
      <c r="E384" s="35">
        <v>581.39</v>
      </c>
    </row>
    <row r="385" spans="1:5" x14ac:dyDescent="0.3">
      <c r="A385" s="31">
        <v>417</v>
      </c>
      <c r="B385" s="32" t="s">
        <v>741</v>
      </c>
      <c r="C385" s="33" t="s">
        <v>742</v>
      </c>
      <c r="D385" s="34" t="s">
        <v>52</v>
      </c>
      <c r="E385" s="35">
        <v>581.39</v>
      </c>
    </row>
    <row r="386" spans="1:5" ht="30.6" x14ac:dyDescent="0.3">
      <c r="A386" s="31">
        <v>418</v>
      </c>
      <c r="B386" s="32" t="s">
        <v>743</v>
      </c>
      <c r="C386" s="33" t="s">
        <v>744</v>
      </c>
      <c r="D386" s="34" t="s">
        <v>99</v>
      </c>
      <c r="E386" s="35">
        <v>46.79</v>
      </c>
    </row>
    <row r="387" spans="1:5" ht="30.6" x14ac:dyDescent="0.3">
      <c r="A387" s="31">
        <v>419</v>
      </c>
      <c r="B387" s="32" t="s">
        <v>745</v>
      </c>
      <c r="C387" s="33" t="s">
        <v>746</v>
      </c>
      <c r="D387" s="34" t="s">
        <v>99</v>
      </c>
      <c r="E387" s="35">
        <v>23.19</v>
      </c>
    </row>
    <row r="388" spans="1:5" x14ac:dyDescent="0.3">
      <c r="A388" s="31">
        <v>420</v>
      </c>
      <c r="B388" s="32" t="s">
        <v>747</v>
      </c>
      <c r="C388" s="33" t="s">
        <v>748</v>
      </c>
      <c r="D388" s="34" t="s">
        <v>52</v>
      </c>
      <c r="E388" s="35">
        <v>581.39</v>
      </c>
    </row>
    <row r="389" spans="1:5" x14ac:dyDescent="0.3">
      <c r="A389" s="31">
        <v>421</v>
      </c>
      <c r="B389" s="32" t="s">
        <v>749</v>
      </c>
      <c r="C389" s="33" t="s">
        <v>750</v>
      </c>
      <c r="D389" s="34" t="s">
        <v>99</v>
      </c>
      <c r="E389" s="35">
        <v>1025.3599999999999</v>
      </c>
    </row>
    <row r="390" spans="1:5" x14ac:dyDescent="0.3">
      <c r="A390" s="31">
        <v>422</v>
      </c>
      <c r="B390" s="32" t="s">
        <v>751</v>
      </c>
      <c r="C390" s="33" t="s">
        <v>752</v>
      </c>
      <c r="D390" s="34" t="s">
        <v>99</v>
      </c>
      <c r="E390" s="35">
        <v>461.9</v>
      </c>
    </row>
    <row r="391" spans="1:5" x14ac:dyDescent="0.3">
      <c r="A391" s="31">
        <v>423</v>
      </c>
      <c r="B391" s="32" t="s">
        <v>753</v>
      </c>
      <c r="C391" s="33" t="s">
        <v>754</v>
      </c>
      <c r="D391" s="34" t="s">
        <v>15</v>
      </c>
      <c r="E391" s="35">
        <v>1697.09</v>
      </c>
    </row>
    <row r="392" spans="1:5" x14ac:dyDescent="0.3">
      <c r="A392" s="31">
        <v>424</v>
      </c>
      <c r="B392" s="32" t="s">
        <v>755</v>
      </c>
      <c r="C392" s="33" t="s">
        <v>756</v>
      </c>
      <c r="D392" s="34" t="s">
        <v>99</v>
      </c>
      <c r="E392" s="35">
        <v>674.08</v>
      </c>
    </row>
    <row r="393" spans="1:5" x14ac:dyDescent="0.3">
      <c r="A393" s="31">
        <v>425</v>
      </c>
      <c r="B393" s="32" t="s">
        <v>757</v>
      </c>
      <c r="C393" s="33" t="s">
        <v>758</v>
      </c>
      <c r="D393" s="34" t="s">
        <v>15</v>
      </c>
      <c r="E393" s="35">
        <v>1951.79</v>
      </c>
    </row>
    <row r="394" spans="1:5" x14ac:dyDescent="0.3">
      <c r="A394" s="31">
        <v>426</v>
      </c>
      <c r="B394" s="32" t="s">
        <v>759</v>
      </c>
      <c r="C394" s="33" t="s">
        <v>760</v>
      </c>
      <c r="D394" s="34" t="s">
        <v>15</v>
      </c>
      <c r="E394" s="35">
        <v>2247.36</v>
      </c>
    </row>
    <row r="395" spans="1:5" x14ac:dyDescent="0.3">
      <c r="A395" s="31">
        <v>427</v>
      </c>
      <c r="B395" s="32" t="s">
        <v>761</v>
      </c>
      <c r="C395" s="33" t="s">
        <v>762</v>
      </c>
      <c r="D395" s="34" t="s">
        <v>15</v>
      </c>
      <c r="E395" s="35">
        <v>3481.64</v>
      </c>
    </row>
    <row r="396" spans="1:5" x14ac:dyDescent="0.3">
      <c r="A396" s="31">
        <v>428</v>
      </c>
      <c r="B396" s="32" t="s">
        <v>763</v>
      </c>
      <c r="C396" s="33" t="s">
        <v>764</v>
      </c>
      <c r="D396" s="34" t="s">
        <v>15</v>
      </c>
      <c r="E396" s="35">
        <v>1648.61</v>
      </c>
    </row>
    <row r="397" spans="1:5" x14ac:dyDescent="0.3">
      <c r="A397" s="31">
        <v>429</v>
      </c>
      <c r="B397" s="32" t="s">
        <v>765</v>
      </c>
      <c r="C397" s="33" t="s">
        <v>766</v>
      </c>
      <c r="D397" s="34" t="s">
        <v>15</v>
      </c>
      <c r="E397" s="35">
        <v>1944.1</v>
      </c>
    </row>
    <row r="398" spans="1:5" x14ac:dyDescent="0.3">
      <c r="A398" s="31">
        <v>430</v>
      </c>
      <c r="B398" s="32" t="s">
        <v>767</v>
      </c>
      <c r="C398" s="33" t="s">
        <v>768</v>
      </c>
      <c r="D398" s="34" t="s">
        <v>15</v>
      </c>
      <c r="E398" s="35">
        <v>2915.3</v>
      </c>
    </row>
    <row r="399" spans="1:5" x14ac:dyDescent="0.3">
      <c r="A399" s="31">
        <v>431</v>
      </c>
      <c r="B399" s="32" t="s">
        <v>769</v>
      </c>
      <c r="C399" s="33" t="s">
        <v>770</v>
      </c>
      <c r="D399" s="34" t="s">
        <v>15</v>
      </c>
      <c r="E399" s="35">
        <v>942.25</v>
      </c>
    </row>
    <row r="400" spans="1:5" x14ac:dyDescent="0.3">
      <c r="A400" s="31">
        <v>432</v>
      </c>
      <c r="B400" s="32" t="s">
        <v>771</v>
      </c>
      <c r="C400" s="33" t="s">
        <v>772</v>
      </c>
      <c r="D400" s="34" t="s">
        <v>99</v>
      </c>
      <c r="E400" s="35">
        <v>1577.81</v>
      </c>
    </row>
    <row r="401" spans="1:9" x14ac:dyDescent="0.3">
      <c r="A401" s="31">
        <v>433</v>
      </c>
      <c r="B401" s="32" t="s">
        <v>773</v>
      </c>
      <c r="C401" s="33" t="s">
        <v>774</v>
      </c>
      <c r="D401" s="34" t="s">
        <v>15</v>
      </c>
      <c r="E401" s="35">
        <v>4800.9399999999996</v>
      </c>
    </row>
    <row r="402" spans="1:9" x14ac:dyDescent="0.3">
      <c r="A402" s="31">
        <v>434</v>
      </c>
      <c r="B402" s="32" t="s">
        <v>775</v>
      </c>
      <c r="C402" s="33" t="s">
        <v>776</v>
      </c>
      <c r="D402" s="34" t="s">
        <v>15</v>
      </c>
      <c r="E402" s="35">
        <v>2719.17</v>
      </c>
    </row>
    <row r="403" spans="1:9" x14ac:dyDescent="0.3">
      <c r="A403" s="31">
        <v>435</v>
      </c>
      <c r="B403" s="32" t="s">
        <v>777</v>
      </c>
      <c r="C403" s="33" t="s">
        <v>778</v>
      </c>
      <c r="D403" s="34" t="s">
        <v>99</v>
      </c>
      <c r="E403" s="35">
        <v>221.88</v>
      </c>
    </row>
    <row r="404" spans="1:9" x14ac:dyDescent="0.3">
      <c r="A404" s="31">
        <v>436</v>
      </c>
      <c r="B404" s="32" t="s">
        <v>779</v>
      </c>
      <c r="C404" s="33" t="s">
        <v>780</v>
      </c>
      <c r="D404" s="34" t="s">
        <v>99</v>
      </c>
      <c r="E404" s="35">
        <v>1134.49</v>
      </c>
    </row>
    <row r="405" spans="1:9" x14ac:dyDescent="0.3">
      <c r="A405" s="31">
        <v>437</v>
      </c>
      <c r="B405" s="32" t="s">
        <v>781</v>
      </c>
      <c r="C405" s="33" t="s">
        <v>782</v>
      </c>
      <c r="D405" s="34" t="s">
        <v>15</v>
      </c>
      <c r="E405" s="35">
        <v>3832.04</v>
      </c>
    </row>
    <row r="406" spans="1:9" x14ac:dyDescent="0.3">
      <c r="A406" s="31">
        <v>438</v>
      </c>
      <c r="B406" s="32" t="s">
        <v>783</v>
      </c>
      <c r="C406" s="33" t="s">
        <v>784</v>
      </c>
      <c r="D406" s="34" t="s">
        <v>99</v>
      </c>
      <c r="E406" s="35">
        <v>754.43</v>
      </c>
    </row>
    <row r="407" spans="1:9" x14ac:dyDescent="0.3">
      <c r="A407" s="31">
        <v>439</v>
      </c>
      <c r="B407" s="32" t="s">
        <v>785</v>
      </c>
      <c r="C407" s="33" t="s">
        <v>786</v>
      </c>
      <c r="D407" s="34" t="s">
        <v>99</v>
      </c>
      <c r="E407" s="35">
        <v>1324.84</v>
      </c>
    </row>
    <row r="408" spans="1:9" x14ac:dyDescent="0.3">
      <c r="A408" s="31">
        <v>440</v>
      </c>
      <c r="B408" s="32" t="s">
        <v>787</v>
      </c>
      <c r="C408" s="33" t="s">
        <v>788</v>
      </c>
      <c r="D408" s="34" t="s">
        <v>15</v>
      </c>
      <c r="E408" s="35">
        <v>3734.37</v>
      </c>
    </row>
    <row r="409" spans="1:9" x14ac:dyDescent="0.3">
      <c r="A409" s="31">
        <v>441</v>
      </c>
      <c r="B409" s="32" t="s">
        <v>789</v>
      </c>
      <c r="C409" s="33" t="s">
        <v>790</v>
      </c>
      <c r="D409" s="34" t="s">
        <v>99</v>
      </c>
      <c r="E409" s="35">
        <v>1846.43</v>
      </c>
    </row>
    <row r="410" spans="1:9" x14ac:dyDescent="0.3">
      <c r="A410" s="31">
        <v>442</v>
      </c>
      <c r="B410" s="32" t="s">
        <v>791</v>
      </c>
      <c r="C410" s="33" t="s">
        <v>792</v>
      </c>
      <c r="D410" s="34" t="s">
        <v>99</v>
      </c>
      <c r="E410" s="35">
        <v>79.69</v>
      </c>
    </row>
    <row r="411" spans="1:9" x14ac:dyDescent="0.3">
      <c r="A411" s="31">
        <v>443</v>
      </c>
      <c r="B411" s="32" t="s">
        <v>793</v>
      </c>
      <c r="C411" s="33" t="s">
        <v>794</v>
      </c>
      <c r="D411" s="34" t="s">
        <v>15</v>
      </c>
      <c r="E411" s="35">
        <v>6235.04</v>
      </c>
    </row>
    <row r="412" spans="1:9" x14ac:dyDescent="0.3">
      <c r="A412" s="31">
        <v>444</v>
      </c>
      <c r="B412" s="32" t="s">
        <v>795</v>
      </c>
      <c r="C412" s="33" t="s">
        <v>796</v>
      </c>
      <c r="D412" s="34" t="s">
        <v>15</v>
      </c>
      <c r="E412" s="35">
        <v>4579.37</v>
      </c>
    </row>
    <row r="413" spans="1:9" x14ac:dyDescent="0.3">
      <c r="A413" s="31">
        <v>450</v>
      </c>
      <c r="B413" s="32" t="s">
        <v>797</v>
      </c>
      <c r="C413" s="33" t="s">
        <v>798</v>
      </c>
      <c r="D413" s="34" t="s">
        <v>15</v>
      </c>
      <c r="E413" s="35">
        <v>2988.48</v>
      </c>
      <c r="I413" s="42" t="s">
        <v>799</v>
      </c>
    </row>
    <row r="414" spans="1:9" x14ac:dyDescent="0.3">
      <c r="A414" s="31">
        <v>451</v>
      </c>
      <c r="B414" s="32" t="s">
        <v>800</v>
      </c>
      <c r="C414" s="33" t="s">
        <v>801</v>
      </c>
      <c r="D414" s="34" t="s">
        <v>15</v>
      </c>
      <c r="E414" s="35">
        <v>9236.0499999999993</v>
      </c>
    </row>
    <row r="415" spans="1:9" x14ac:dyDescent="0.3">
      <c r="A415" s="31">
        <v>452</v>
      </c>
      <c r="B415" s="32" t="s">
        <v>802</v>
      </c>
      <c r="C415" s="33" t="s">
        <v>803</v>
      </c>
      <c r="D415" s="34" t="s">
        <v>15</v>
      </c>
      <c r="E415" s="35">
        <v>2498.75</v>
      </c>
    </row>
    <row r="416" spans="1:9" x14ac:dyDescent="0.3">
      <c r="A416" s="31">
        <v>453</v>
      </c>
      <c r="B416" s="32" t="s">
        <v>804</v>
      </c>
      <c r="C416" s="33" t="s">
        <v>805</v>
      </c>
      <c r="D416" s="34" t="s">
        <v>15</v>
      </c>
      <c r="E416" s="35">
        <v>2346.4</v>
      </c>
    </row>
    <row r="417" spans="1:5" x14ac:dyDescent="0.3">
      <c r="A417" s="31">
        <v>454</v>
      </c>
      <c r="B417" s="32" t="s">
        <v>806</v>
      </c>
      <c r="C417" s="33" t="s">
        <v>807</v>
      </c>
      <c r="D417" s="34" t="s">
        <v>52</v>
      </c>
      <c r="E417" s="35">
        <v>581.39</v>
      </c>
    </row>
    <row r="418" spans="1:5" x14ac:dyDescent="0.3">
      <c r="A418" s="31">
        <v>455</v>
      </c>
      <c r="B418" s="32" t="s">
        <v>808</v>
      </c>
      <c r="C418" s="33" t="s">
        <v>809</v>
      </c>
      <c r="D418" s="34" t="s">
        <v>15</v>
      </c>
      <c r="E418" s="35">
        <v>3236.5</v>
      </c>
    </row>
    <row r="419" spans="1:5" x14ac:dyDescent="0.3">
      <c r="A419" s="31">
        <v>456</v>
      </c>
      <c r="B419" s="32" t="s">
        <v>810</v>
      </c>
      <c r="C419" s="33" t="s">
        <v>811</v>
      </c>
      <c r="D419" s="34" t="s">
        <v>15</v>
      </c>
      <c r="E419" s="35">
        <v>3162.37</v>
      </c>
    </row>
    <row r="420" spans="1:5" x14ac:dyDescent="0.3">
      <c r="A420" s="31">
        <v>457</v>
      </c>
      <c r="B420" s="32" t="s">
        <v>812</v>
      </c>
      <c r="C420" s="33" t="s">
        <v>813</v>
      </c>
      <c r="D420" s="34" t="s">
        <v>15</v>
      </c>
      <c r="E420" s="35">
        <v>5341.13</v>
      </c>
    </row>
    <row r="421" spans="1:5" x14ac:dyDescent="0.3">
      <c r="A421" s="31">
        <v>458</v>
      </c>
      <c r="B421" s="32" t="s">
        <v>814</v>
      </c>
      <c r="C421" s="33" t="s">
        <v>815</v>
      </c>
      <c r="D421" s="34" t="s">
        <v>15</v>
      </c>
      <c r="E421" s="35">
        <v>3232.47</v>
      </c>
    </row>
    <row r="422" spans="1:5" x14ac:dyDescent="0.3">
      <c r="A422" s="31">
        <v>459</v>
      </c>
      <c r="B422" s="32" t="s">
        <v>816</v>
      </c>
      <c r="C422" s="33" t="s">
        <v>817</v>
      </c>
      <c r="D422" s="34" t="s">
        <v>12</v>
      </c>
      <c r="E422" s="35">
        <v>388.68</v>
      </c>
    </row>
    <row r="423" spans="1:5" x14ac:dyDescent="0.3">
      <c r="A423" s="31">
        <v>460</v>
      </c>
      <c r="B423" s="32" t="s">
        <v>818</v>
      </c>
      <c r="C423" s="33" t="s">
        <v>819</v>
      </c>
      <c r="D423" s="34" t="s">
        <v>15</v>
      </c>
      <c r="E423" s="35">
        <v>99.28</v>
      </c>
    </row>
    <row r="424" spans="1:5" x14ac:dyDescent="0.3">
      <c r="A424" s="31">
        <v>461</v>
      </c>
      <c r="B424" s="32" t="s">
        <v>820</v>
      </c>
      <c r="C424" s="33" t="s">
        <v>807</v>
      </c>
      <c r="D424" s="34" t="s">
        <v>52</v>
      </c>
      <c r="E424" s="35">
        <v>581.39</v>
      </c>
    </row>
    <row r="425" spans="1:5" x14ac:dyDescent="0.3">
      <c r="A425" s="31">
        <v>462</v>
      </c>
      <c r="B425" s="32" t="s">
        <v>821</v>
      </c>
      <c r="C425" s="33" t="s">
        <v>822</v>
      </c>
      <c r="D425" s="34" t="s">
        <v>12</v>
      </c>
      <c r="E425" s="35">
        <v>6.18</v>
      </c>
    </row>
    <row r="426" spans="1:5" x14ac:dyDescent="0.3">
      <c r="A426" s="31">
        <v>463</v>
      </c>
      <c r="B426" s="32" t="s">
        <v>823</v>
      </c>
      <c r="C426" s="33" t="s">
        <v>157</v>
      </c>
      <c r="D426" s="34" t="s">
        <v>52</v>
      </c>
      <c r="E426" s="35">
        <v>581.39</v>
      </c>
    </row>
    <row r="427" spans="1:5" x14ac:dyDescent="0.3">
      <c r="A427" s="31">
        <v>464</v>
      </c>
      <c r="B427" s="32" t="s">
        <v>824</v>
      </c>
      <c r="C427" s="33" t="s">
        <v>825</v>
      </c>
      <c r="D427" s="34" t="s">
        <v>15</v>
      </c>
      <c r="E427" s="35">
        <v>12.53</v>
      </c>
    </row>
    <row r="428" spans="1:5" x14ac:dyDescent="0.3">
      <c r="A428" s="31">
        <v>465</v>
      </c>
      <c r="B428" s="32" t="s">
        <v>826</v>
      </c>
      <c r="C428" s="33" t="s">
        <v>827</v>
      </c>
      <c r="D428" s="34" t="s">
        <v>15</v>
      </c>
      <c r="E428" s="35">
        <v>55.19</v>
      </c>
    </row>
    <row r="429" spans="1:5" x14ac:dyDescent="0.3">
      <c r="A429" s="31">
        <v>466</v>
      </c>
      <c r="B429" s="32" t="s">
        <v>828</v>
      </c>
      <c r="C429" s="33" t="s">
        <v>829</v>
      </c>
      <c r="D429" s="34" t="s">
        <v>99</v>
      </c>
      <c r="E429" s="35">
        <v>1.75</v>
      </c>
    </row>
    <row r="430" spans="1:5" x14ac:dyDescent="0.3">
      <c r="A430" s="31">
        <v>467</v>
      </c>
      <c r="B430" s="32" t="s">
        <v>830</v>
      </c>
      <c r="C430" s="33" t="s">
        <v>831</v>
      </c>
      <c r="D430" s="34" t="s">
        <v>99</v>
      </c>
      <c r="E430" s="35">
        <v>10.029999999999999</v>
      </c>
    </row>
    <row r="431" spans="1:5" x14ac:dyDescent="0.3">
      <c r="A431" s="31">
        <v>468</v>
      </c>
      <c r="B431" s="32" t="s">
        <v>832</v>
      </c>
      <c r="C431" s="33" t="s">
        <v>833</v>
      </c>
      <c r="D431" s="34" t="s">
        <v>15</v>
      </c>
      <c r="E431" s="35">
        <v>12.53</v>
      </c>
    </row>
    <row r="432" spans="1:5" x14ac:dyDescent="0.3">
      <c r="A432" s="31">
        <v>469</v>
      </c>
      <c r="B432" s="32" t="s">
        <v>834</v>
      </c>
      <c r="C432" s="33" t="s">
        <v>835</v>
      </c>
      <c r="D432" s="34" t="s">
        <v>15</v>
      </c>
      <c r="E432" s="35">
        <v>5.01</v>
      </c>
    </row>
    <row r="433" spans="1:5" x14ac:dyDescent="0.3">
      <c r="A433" s="31">
        <v>470</v>
      </c>
      <c r="B433" s="32" t="s">
        <v>836</v>
      </c>
      <c r="C433" s="33" t="s">
        <v>837</v>
      </c>
      <c r="D433" s="34" t="s">
        <v>15</v>
      </c>
      <c r="E433" s="35">
        <v>5.01</v>
      </c>
    </row>
    <row r="434" spans="1:5" x14ac:dyDescent="0.3">
      <c r="A434" s="31">
        <v>471</v>
      </c>
      <c r="B434" s="32" t="s">
        <v>838</v>
      </c>
      <c r="C434" s="33" t="s">
        <v>159</v>
      </c>
      <c r="D434" s="34" t="s">
        <v>52</v>
      </c>
      <c r="E434" s="35">
        <v>581.39</v>
      </c>
    </row>
    <row r="435" spans="1:5" x14ac:dyDescent="0.3">
      <c r="A435" s="31">
        <v>472</v>
      </c>
      <c r="B435" s="32" t="s">
        <v>839</v>
      </c>
      <c r="C435" s="33" t="s">
        <v>840</v>
      </c>
      <c r="D435" s="34" t="s">
        <v>15</v>
      </c>
      <c r="E435" s="35">
        <v>100.52</v>
      </c>
    </row>
    <row r="436" spans="1:5" x14ac:dyDescent="0.3">
      <c r="A436" s="31">
        <v>473</v>
      </c>
      <c r="B436" s="32" t="s">
        <v>841</v>
      </c>
      <c r="C436" s="33" t="s">
        <v>842</v>
      </c>
      <c r="D436" s="34" t="s">
        <v>15</v>
      </c>
      <c r="E436" s="35">
        <v>64.14</v>
      </c>
    </row>
    <row r="437" spans="1:5" x14ac:dyDescent="0.3">
      <c r="A437" s="31">
        <v>474</v>
      </c>
      <c r="B437" s="32" t="s">
        <v>843</v>
      </c>
      <c r="C437" s="33" t="s">
        <v>844</v>
      </c>
      <c r="D437" s="34" t="s">
        <v>99</v>
      </c>
      <c r="E437" s="35">
        <v>2.2799999999999998</v>
      </c>
    </row>
    <row r="438" spans="1:5" x14ac:dyDescent="0.3">
      <c r="A438" s="31">
        <v>475</v>
      </c>
      <c r="B438" s="32" t="s">
        <v>845</v>
      </c>
      <c r="C438" s="33" t="s">
        <v>846</v>
      </c>
      <c r="D438" s="34" t="s">
        <v>99</v>
      </c>
      <c r="E438" s="35">
        <v>24.31</v>
      </c>
    </row>
    <row r="439" spans="1:5" x14ac:dyDescent="0.3">
      <c r="A439" s="31">
        <v>476</v>
      </c>
      <c r="B439" s="32" t="s">
        <v>847</v>
      </c>
      <c r="C439" s="33" t="s">
        <v>848</v>
      </c>
      <c r="D439" s="34" t="s">
        <v>15</v>
      </c>
      <c r="E439" s="35">
        <v>72.650000000000006</v>
      </c>
    </row>
    <row r="440" spans="1:5" x14ac:dyDescent="0.3">
      <c r="A440" s="31">
        <v>477</v>
      </c>
      <c r="B440" s="32" t="s">
        <v>849</v>
      </c>
      <c r="C440" s="33" t="s">
        <v>850</v>
      </c>
      <c r="D440" s="34" t="s">
        <v>15</v>
      </c>
      <c r="E440" s="35">
        <v>58.94</v>
      </c>
    </row>
    <row r="441" spans="1:5" x14ac:dyDescent="0.3">
      <c r="A441" s="31">
        <v>478</v>
      </c>
      <c r="B441" s="32" t="s">
        <v>851</v>
      </c>
      <c r="C441" s="33" t="s">
        <v>852</v>
      </c>
      <c r="D441" s="34" t="s">
        <v>15</v>
      </c>
      <c r="E441" s="35">
        <v>7.76</v>
      </c>
    </row>
    <row r="442" spans="1:5" x14ac:dyDescent="0.3">
      <c r="A442" s="31">
        <v>479</v>
      </c>
      <c r="B442" s="32" t="s">
        <v>853</v>
      </c>
      <c r="C442" s="33" t="s">
        <v>854</v>
      </c>
      <c r="D442" s="34" t="s">
        <v>52</v>
      </c>
      <c r="E442" s="35">
        <v>581.39</v>
      </c>
    </row>
    <row r="443" spans="1:5" x14ac:dyDescent="0.3">
      <c r="A443" s="31">
        <v>480</v>
      </c>
      <c r="B443" s="32" t="s">
        <v>855</v>
      </c>
      <c r="C443" s="33" t="s">
        <v>856</v>
      </c>
      <c r="D443" s="34" t="s">
        <v>12</v>
      </c>
      <c r="E443" s="35">
        <v>192.45</v>
      </c>
    </row>
    <row r="444" spans="1:5" x14ac:dyDescent="0.3">
      <c r="A444" s="31">
        <v>481</v>
      </c>
      <c r="B444" s="32" t="s">
        <v>857</v>
      </c>
      <c r="C444" s="33" t="s">
        <v>858</v>
      </c>
      <c r="D444" s="34" t="s">
        <v>12</v>
      </c>
      <c r="E444" s="35">
        <v>471.49</v>
      </c>
    </row>
    <row r="445" spans="1:5" x14ac:dyDescent="0.3">
      <c r="A445" s="31">
        <v>482</v>
      </c>
      <c r="B445" s="32" t="s">
        <v>859</v>
      </c>
      <c r="C445" s="33" t="s">
        <v>860</v>
      </c>
      <c r="D445" s="34" t="s">
        <v>12</v>
      </c>
      <c r="E445" s="35">
        <v>279.92</v>
      </c>
    </row>
    <row r="446" spans="1:5" x14ac:dyDescent="0.3">
      <c r="A446" s="31">
        <v>483</v>
      </c>
      <c r="B446" s="32" t="s">
        <v>861</v>
      </c>
      <c r="C446" s="33" t="s">
        <v>862</v>
      </c>
      <c r="D446" s="34" t="s">
        <v>12</v>
      </c>
      <c r="E446" s="35">
        <v>287.22000000000003</v>
      </c>
    </row>
    <row r="447" spans="1:5" x14ac:dyDescent="0.3">
      <c r="A447" s="31">
        <v>484</v>
      </c>
      <c r="B447" s="32" t="s">
        <v>863</v>
      </c>
      <c r="C447" s="33" t="s">
        <v>864</v>
      </c>
      <c r="D447" s="34" t="s">
        <v>12</v>
      </c>
      <c r="E447" s="35">
        <v>814.62</v>
      </c>
    </row>
    <row r="448" spans="1:5" x14ac:dyDescent="0.3">
      <c r="A448" s="31">
        <v>485</v>
      </c>
      <c r="B448" s="32" t="s">
        <v>865</v>
      </c>
      <c r="C448" s="33" t="s">
        <v>866</v>
      </c>
      <c r="D448" s="34" t="s">
        <v>12</v>
      </c>
      <c r="E448" s="35">
        <v>579.95000000000005</v>
      </c>
    </row>
    <row r="449" spans="1:5" x14ac:dyDescent="0.3">
      <c r="A449" s="31">
        <v>486</v>
      </c>
      <c r="B449" s="32" t="s">
        <v>867</v>
      </c>
      <c r="C449" s="33" t="s">
        <v>868</v>
      </c>
      <c r="D449" s="34" t="s">
        <v>12</v>
      </c>
      <c r="E449" s="35">
        <v>174.47</v>
      </c>
    </row>
    <row r="450" spans="1:5" x14ac:dyDescent="0.3">
      <c r="A450" s="31">
        <v>487</v>
      </c>
      <c r="B450" s="32" t="s">
        <v>869</v>
      </c>
      <c r="C450" s="33" t="s">
        <v>870</v>
      </c>
      <c r="D450" s="34" t="s">
        <v>871</v>
      </c>
      <c r="E450" s="35">
        <v>324.89</v>
      </c>
    </row>
    <row r="451" spans="1:5" x14ac:dyDescent="0.3">
      <c r="A451" s="31">
        <v>488</v>
      </c>
      <c r="B451" s="32" t="s">
        <v>872</v>
      </c>
      <c r="C451" s="33" t="s">
        <v>873</v>
      </c>
      <c r="D451" s="34" t="s">
        <v>871</v>
      </c>
      <c r="E451" s="35">
        <v>326.41000000000003</v>
      </c>
    </row>
    <row r="452" spans="1:5" x14ac:dyDescent="0.3">
      <c r="A452" s="31">
        <v>489</v>
      </c>
      <c r="B452" s="32" t="s">
        <v>874</v>
      </c>
      <c r="C452" s="33" t="s">
        <v>875</v>
      </c>
      <c r="D452" s="34" t="s">
        <v>871</v>
      </c>
      <c r="E452" s="35">
        <v>401.85</v>
      </c>
    </row>
    <row r="453" spans="1:5" x14ac:dyDescent="0.3">
      <c r="A453" s="31">
        <v>490</v>
      </c>
      <c r="B453" s="32" t="s">
        <v>876</v>
      </c>
      <c r="C453" s="33" t="s">
        <v>877</v>
      </c>
      <c r="D453" s="34" t="s">
        <v>871</v>
      </c>
      <c r="E453" s="35">
        <v>403.81</v>
      </c>
    </row>
    <row r="454" spans="1:5" x14ac:dyDescent="0.3">
      <c r="A454" s="31">
        <v>491</v>
      </c>
      <c r="B454" s="32" t="s">
        <v>878</v>
      </c>
      <c r="C454" s="33" t="s">
        <v>879</v>
      </c>
      <c r="D454" s="34" t="s">
        <v>99</v>
      </c>
      <c r="E454" s="35">
        <v>48.55</v>
      </c>
    </row>
    <row r="455" spans="1:5" x14ac:dyDescent="0.3">
      <c r="A455" s="31">
        <v>492</v>
      </c>
      <c r="B455" s="32" t="s">
        <v>880</v>
      </c>
      <c r="C455" s="33" t="s">
        <v>881</v>
      </c>
      <c r="D455" s="34" t="s">
        <v>99</v>
      </c>
      <c r="E455" s="35">
        <v>208.75</v>
      </c>
    </row>
    <row r="456" spans="1:5" x14ac:dyDescent="0.3">
      <c r="A456" s="31">
        <v>493</v>
      </c>
      <c r="B456" s="32" t="s">
        <v>882</v>
      </c>
      <c r="C456" s="33" t="s">
        <v>883</v>
      </c>
      <c r="D456" s="34" t="s">
        <v>871</v>
      </c>
      <c r="E456" s="35">
        <v>31.67</v>
      </c>
    </row>
    <row r="457" spans="1:5" x14ac:dyDescent="0.3">
      <c r="A457" s="31">
        <v>494</v>
      </c>
      <c r="B457" s="32" t="s">
        <v>884</v>
      </c>
      <c r="C457" s="33" t="s">
        <v>885</v>
      </c>
      <c r="D457" s="34" t="s">
        <v>871</v>
      </c>
      <c r="E457" s="35">
        <v>44.01</v>
      </c>
    </row>
    <row r="458" spans="1:5" x14ac:dyDescent="0.3">
      <c r="A458" s="31">
        <v>500</v>
      </c>
      <c r="B458" s="32" t="s">
        <v>886</v>
      </c>
      <c r="C458" s="33" t="s">
        <v>887</v>
      </c>
      <c r="D458" s="34" t="s">
        <v>99</v>
      </c>
      <c r="E458" s="35">
        <v>11.88</v>
      </c>
    </row>
    <row r="459" spans="1:5" x14ac:dyDescent="0.3">
      <c r="A459" s="31">
        <v>501</v>
      </c>
      <c r="B459" s="32" t="s">
        <v>888</v>
      </c>
      <c r="C459" s="33" t="s">
        <v>889</v>
      </c>
      <c r="D459" s="34" t="s">
        <v>99</v>
      </c>
      <c r="E459" s="35">
        <v>14.94</v>
      </c>
    </row>
    <row r="460" spans="1:5" x14ac:dyDescent="0.3">
      <c r="A460" s="31">
        <v>502</v>
      </c>
      <c r="B460" s="32" t="s">
        <v>890</v>
      </c>
      <c r="C460" s="33" t="s">
        <v>891</v>
      </c>
      <c r="D460" s="34" t="s">
        <v>99</v>
      </c>
      <c r="E460" s="35">
        <v>15.73</v>
      </c>
    </row>
    <row r="461" spans="1:5" x14ac:dyDescent="0.3">
      <c r="A461" s="31">
        <v>503</v>
      </c>
      <c r="B461" s="32" t="s">
        <v>892</v>
      </c>
      <c r="C461" s="33" t="s">
        <v>893</v>
      </c>
      <c r="D461" s="34" t="s">
        <v>99</v>
      </c>
      <c r="E461" s="35">
        <v>18.38</v>
      </c>
    </row>
    <row r="462" spans="1:5" x14ac:dyDescent="0.3">
      <c r="A462" s="31">
        <v>504</v>
      </c>
      <c r="B462" s="32" t="s">
        <v>894</v>
      </c>
      <c r="C462" s="33" t="s">
        <v>895</v>
      </c>
      <c r="D462" s="34" t="s">
        <v>99</v>
      </c>
      <c r="E462" s="35">
        <v>266.60000000000002</v>
      </c>
    </row>
    <row r="463" spans="1:5" x14ac:dyDescent="0.3">
      <c r="A463" s="31">
        <v>505</v>
      </c>
      <c r="B463" s="32" t="s">
        <v>896</v>
      </c>
      <c r="C463" s="33" t="s">
        <v>897</v>
      </c>
      <c r="D463" s="34" t="s">
        <v>15</v>
      </c>
      <c r="E463" s="35">
        <v>2637.08</v>
      </c>
    </row>
    <row r="464" spans="1:5" x14ac:dyDescent="0.3">
      <c r="A464" s="31">
        <v>506</v>
      </c>
      <c r="B464" s="32" t="s">
        <v>898</v>
      </c>
      <c r="C464" s="33" t="s">
        <v>899</v>
      </c>
      <c r="D464" s="34" t="s">
        <v>12</v>
      </c>
      <c r="E464" s="35">
        <v>181.92</v>
      </c>
    </row>
    <row r="465" spans="1:5" x14ac:dyDescent="0.3">
      <c r="A465" s="31">
        <v>507</v>
      </c>
      <c r="B465" s="32" t="s">
        <v>900</v>
      </c>
      <c r="C465" s="33" t="s">
        <v>901</v>
      </c>
      <c r="D465" s="34" t="s">
        <v>15</v>
      </c>
      <c r="E465" s="35">
        <v>1413.74</v>
      </c>
    </row>
    <row r="466" spans="1:5" x14ac:dyDescent="0.3">
      <c r="A466" s="31">
        <v>508</v>
      </c>
      <c r="B466" s="32" t="s">
        <v>902</v>
      </c>
      <c r="C466" s="33" t="s">
        <v>903</v>
      </c>
      <c r="D466" s="34" t="s">
        <v>15</v>
      </c>
      <c r="E466" s="35">
        <v>2009.82</v>
      </c>
    </row>
    <row r="467" spans="1:5" x14ac:dyDescent="0.3">
      <c r="A467" s="31">
        <v>509</v>
      </c>
      <c r="B467" s="32" t="s">
        <v>904</v>
      </c>
      <c r="C467" s="33" t="s">
        <v>905</v>
      </c>
      <c r="D467" s="34" t="s">
        <v>12</v>
      </c>
      <c r="E467" s="35">
        <v>347.7</v>
      </c>
    </row>
    <row r="468" spans="1:5" x14ac:dyDescent="0.3">
      <c r="A468" s="31">
        <v>510</v>
      </c>
      <c r="B468" s="32" t="s">
        <v>906</v>
      </c>
      <c r="C468" s="33" t="s">
        <v>907</v>
      </c>
      <c r="D468" s="34" t="s">
        <v>908</v>
      </c>
      <c r="E468" s="35">
        <v>315.67</v>
      </c>
    </row>
    <row r="469" spans="1:5" x14ac:dyDescent="0.3">
      <c r="A469" s="31">
        <v>511</v>
      </c>
      <c r="B469" s="32" t="s">
        <v>909</v>
      </c>
      <c r="C469" s="33" t="s">
        <v>910</v>
      </c>
      <c r="D469" s="34" t="s">
        <v>908</v>
      </c>
      <c r="E469" s="35">
        <v>173.82</v>
      </c>
    </row>
    <row r="470" spans="1:5" x14ac:dyDescent="0.3">
      <c r="A470" s="31">
        <v>512</v>
      </c>
      <c r="B470" s="32" t="s">
        <v>911</v>
      </c>
      <c r="C470" s="33" t="s">
        <v>912</v>
      </c>
      <c r="D470" s="34" t="s">
        <v>908</v>
      </c>
      <c r="E470" s="35">
        <v>138.44999999999999</v>
      </c>
    </row>
    <row r="471" spans="1:5" x14ac:dyDescent="0.3">
      <c r="A471" s="31">
        <v>513</v>
      </c>
      <c r="B471" s="32" t="s">
        <v>913</v>
      </c>
      <c r="C471" s="33" t="s">
        <v>914</v>
      </c>
      <c r="D471" s="34" t="s">
        <v>15</v>
      </c>
      <c r="E471" s="35">
        <v>150.68</v>
      </c>
    </row>
    <row r="472" spans="1:5" x14ac:dyDescent="0.3">
      <c r="A472" s="31">
        <v>514</v>
      </c>
      <c r="B472" s="32" t="s">
        <v>915</v>
      </c>
      <c r="C472" s="33" t="s">
        <v>916</v>
      </c>
      <c r="D472" s="34" t="s">
        <v>15</v>
      </c>
      <c r="E472" s="35">
        <v>34.58</v>
      </c>
    </row>
    <row r="473" spans="1:5" x14ac:dyDescent="0.3">
      <c r="A473" s="31">
        <v>515</v>
      </c>
      <c r="B473" s="32" t="s">
        <v>917</v>
      </c>
      <c r="C473" s="33" t="s">
        <v>918</v>
      </c>
      <c r="D473" s="34" t="s">
        <v>15</v>
      </c>
      <c r="E473" s="35">
        <v>22.43</v>
      </c>
    </row>
    <row r="474" spans="1:5" x14ac:dyDescent="0.3">
      <c r="A474" s="31">
        <v>516</v>
      </c>
      <c r="B474" s="32" t="s">
        <v>919</v>
      </c>
      <c r="C474" s="33" t="s">
        <v>920</v>
      </c>
      <c r="D474" s="34" t="s">
        <v>15</v>
      </c>
      <c r="E474" s="35">
        <v>32.56</v>
      </c>
    </row>
    <row r="475" spans="1:5" x14ac:dyDescent="0.3">
      <c r="A475" s="31">
        <v>517</v>
      </c>
      <c r="B475" s="32" t="s">
        <v>921</v>
      </c>
      <c r="C475" s="33" t="s">
        <v>922</v>
      </c>
      <c r="D475" s="34" t="s">
        <v>15</v>
      </c>
      <c r="E475" s="35">
        <v>32.56</v>
      </c>
    </row>
    <row r="476" spans="1:5" x14ac:dyDescent="0.3">
      <c r="A476" s="31">
        <v>518</v>
      </c>
      <c r="B476" s="32" t="s">
        <v>923</v>
      </c>
      <c r="C476" s="33" t="s">
        <v>924</v>
      </c>
      <c r="D476" s="34" t="s">
        <v>15</v>
      </c>
      <c r="E476" s="35">
        <v>150.62</v>
      </c>
    </row>
    <row r="477" spans="1:5" x14ac:dyDescent="0.3">
      <c r="A477" s="31">
        <v>519</v>
      </c>
      <c r="B477" s="32" t="s">
        <v>925</v>
      </c>
      <c r="C477" s="33" t="s">
        <v>926</v>
      </c>
      <c r="D477" s="34" t="s">
        <v>908</v>
      </c>
      <c r="E477" s="35">
        <v>381.73</v>
      </c>
    </row>
    <row r="478" spans="1:5" x14ac:dyDescent="0.3">
      <c r="A478" s="31">
        <v>520</v>
      </c>
      <c r="B478" s="32" t="s">
        <v>927</v>
      </c>
      <c r="C478" s="33" t="s">
        <v>928</v>
      </c>
      <c r="D478" s="34" t="s">
        <v>99</v>
      </c>
      <c r="E478" s="35">
        <v>40.82</v>
      </c>
    </row>
    <row r="479" spans="1:5" x14ac:dyDescent="0.3">
      <c r="A479" s="31">
        <v>521</v>
      </c>
      <c r="B479" s="32" t="s">
        <v>929</v>
      </c>
      <c r="C479" s="33" t="s">
        <v>930</v>
      </c>
      <c r="D479" s="34" t="s">
        <v>931</v>
      </c>
      <c r="E479" s="35">
        <v>35.130000000000003</v>
      </c>
    </row>
    <row r="480" spans="1:5" x14ac:dyDescent="0.3">
      <c r="A480" s="31">
        <v>522</v>
      </c>
      <c r="B480" s="32" t="s">
        <v>932</v>
      </c>
      <c r="C480" s="33" t="s">
        <v>933</v>
      </c>
      <c r="D480" s="34" t="s">
        <v>15</v>
      </c>
      <c r="E480" s="35">
        <v>27.36</v>
      </c>
    </row>
    <row r="481" spans="1:5" x14ac:dyDescent="0.3">
      <c r="A481" s="31">
        <v>523</v>
      </c>
      <c r="B481" s="32" t="s">
        <v>934</v>
      </c>
      <c r="C481" s="33" t="s">
        <v>935</v>
      </c>
      <c r="D481" s="34" t="s">
        <v>15</v>
      </c>
      <c r="E481" s="35">
        <v>30.92</v>
      </c>
    </row>
    <row r="482" spans="1:5" x14ac:dyDescent="0.3">
      <c r="A482" s="31">
        <v>524</v>
      </c>
      <c r="B482" s="32" t="s">
        <v>936</v>
      </c>
      <c r="C482" s="33" t="s">
        <v>937</v>
      </c>
      <c r="D482" s="34" t="s">
        <v>15</v>
      </c>
      <c r="E482" s="35">
        <v>315.67</v>
      </c>
    </row>
    <row r="483" spans="1:5" x14ac:dyDescent="0.3">
      <c r="A483" s="31">
        <v>525</v>
      </c>
      <c r="B483" s="32" t="s">
        <v>938</v>
      </c>
      <c r="C483" s="33" t="s">
        <v>939</v>
      </c>
      <c r="D483" s="34" t="s">
        <v>15</v>
      </c>
      <c r="E483" s="35">
        <v>82.45</v>
      </c>
    </row>
    <row r="484" spans="1:5" x14ac:dyDescent="0.3">
      <c r="A484" s="31">
        <v>526</v>
      </c>
      <c r="B484" s="32" t="s">
        <v>940</v>
      </c>
      <c r="C484" s="33" t="s">
        <v>941</v>
      </c>
      <c r="D484" s="34" t="s">
        <v>52</v>
      </c>
      <c r="E484" s="35">
        <v>581.39</v>
      </c>
    </row>
    <row r="485" spans="1:5" x14ac:dyDescent="0.3">
      <c r="A485" s="31">
        <v>527</v>
      </c>
      <c r="B485" s="32" t="s">
        <v>942</v>
      </c>
      <c r="C485" s="33" t="s">
        <v>943</v>
      </c>
      <c r="D485" s="34" t="s">
        <v>15</v>
      </c>
      <c r="E485" s="35">
        <v>319.74</v>
      </c>
    </row>
    <row r="486" spans="1:5" x14ac:dyDescent="0.3">
      <c r="A486" s="31">
        <v>528</v>
      </c>
      <c r="B486" s="32" t="s">
        <v>944</v>
      </c>
      <c r="C486" s="33" t="s">
        <v>945</v>
      </c>
      <c r="D486" s="34" t="s">
        <v>15</v>
      </c>
      <c r="E486" s="35">
        <v>334.83</v>
      </c>
    </row>
    <row r="487" spans="1:5" x14ac:dyDescent="0.3">
      <c r="A487" s="31">
        <v>529</v>
      </c>
      <c r="B487" s="32" t="s">
        <v>946</v>
      </c>
      <c r="C487" s="33" t="s">
        <v>947</v>
      </c>
      <c r="D487" s="34" t="s">
        <v>15</v>
      </c>
      <c r="E487" s="35">
        <v>370.95</v>
      </c>
    </row>
    <row r="488" spans="1:5" x14ac:dyDescent="0.3">
      <c r="A488" s="31">
        <v>530</v>
      </c>
      <c r="B488" s="32" t="s">
        <v>948</v>
      </c>
      <c r="C488" s="33" t="s">
        <v>949</v>
      </c>
      <c r="D488" s="34" t="s">
        <v>15</v>
      </c>
      <c r="E488" s="35">
        <v>321.93</v>
      </c>
    </row>
    <row r="489" spans="1:5" x14ac:dyDescent="0.3">
      <c r="A489" s="31">
        <v>531</v>
      </c>
      <c r="B489" s="32" t="s">
        <v>950</v>
      </c>
      <c r="C489" s="33" t="s">
        <v>951</v>
      </c>
      <c r="D489" s="34" t="s">
        <v>15</v>
      </c>
      <c r="E489" s="35">
        <v>326.85000000000002</v>
      </c>
    </row>
    <row r="490" spans="1:5" x14ac:dyDescent="0.3">
      <c r="A490" s="31">
        <v>532</v>
      </c>
      <c r="B490" s="32" t="s">
        <v>952</v>
      </c>
      <c r="C490" s="33" t="s">
        <v>953</v>
      </c>
      <c r="D490" s="34" t="s">
        <v>15</v>
      </c>
      <c r="E490" s="35">
        <v>346.9</v>
      </c>
    </row>
    <row r="491" spans="1:5" x14ac:dyDescent="0.3">
      <c r="A491" s="31">
        <v>533</v>
      </c>
      <c r="B491" s="32" t="s">
        <v>954</v>
      </c>
      <c r="C491" s="33" t="s">
        <v>955</v>
      </c>
      <c r="D491" s="34" t="s">
        <v>15</v>
      </c>
      <c r="E491" s="35">
        <v>484.79</v>
      </c>
    </row>
    <row r="492" spans="1:5" x14ac:dyDescent="0.3">
      <c r="A492" s="31">
        <v>534</v>
      </c>
      <c r="B492" s="32" t="s">
        <v>956</v>
      </c>
      <c r="C492" s="33" t="s">
        <v>957</v>
      </c>
      <c r="D492" s="34" t="s">
        <v>15</v>
      </c>
      <c r="E492" s="35">
        <v>484.79</v>
      </c>
    </row>
    <row r="493" spans="1:5" x14ac:dyDescent="0.3">
      <c r="A493" s="31">
        <v>535</v>
      </c>
      <c r="B493" s="32" t="s">
        <v>958</v>
      </c>
      <c r="C493" s="33" t="s">
        <v>959</v>
      </c>
      <c r="D493" s="34" t="s">
        <v>15</v>
      </c>
      <c r="E493" s="35">
        <v>500.46</v>
      </c>
    </row>
    <row r="494" spans="1:5" x14ac:dyDescent="0.3">
      <c r="A494" s="31">
        <v>536</v>
      </c>
      <c r="B494" s="32" t="s">
        <v>960</v>
      </c>
      <c r="C494" s="33" t="s">
        <v>961</v>
      </c>
      <c r="D494" s="34" t="s">
        <v>12</v>
      </c>
      <c r="E494" s="35">
        <v>829.36</v>
      </c>
    </row>
    <row r="495" spans="1:5" x14ac:dyDescent="0.3">
      <c r="A495" s="31">
        <v>537</v>
      </c>
      <c r="B495" s="32" t="s">
        <v>962</v>
      </c>
      <c r="C495" s="33" t="s">
        <v>963</v>
      </c>
      <c r="D495" s="34" t="s">
        <v>871</v>
      </c>
      <c r="E495" s="35">
        <v>120.63</v>
      </c>
    </row>
    <row r="496" spans="1:5" x14ac:dyDescent="0.3">
      <c r="A496" s="31">
        <v>538</v>
      </c>
      <c r="B496" s="32" t="s">
        <v>964</v>
      </c>
      <c r="C496" s="33" t="s">
        <v>965</v>
      </c>
      <c r="D496" s="34" t="s">
        <v>931</v>
      </c>
      <c r="E496" s="35">
        <v>155.18</v>
      </c>
    </row>
    <row r="497" spans="1:10" x14ac:dyDescent="0.3">
      <c r="A497" s="31">
        <v>539</v>
      </c>
      <c r="B497" s="32" t="s">
        <v>966</v>
      </c>
      <c r="C497" s="33" t="s">
        <v>967</v>
      </c>
      <c r="D497" s="34" t="s">
        <v>12</v>
      </c>
      <c r="E497" s="35">
        <v>99.82</v>
      </c>
    </row>
    <row r="498" spans="1:10" ht="20.399999999999999" x14ac:dyDescent="0.3">
      <c r="A498" s="31">
        <v>540</v>
      </c>
      <c r="B498" s="32" t="s">
        <v>968</v>
      </c>
      <c r="C498" s="33" t="s">
        <v>969</v>
      </c>
      <c r="D498" s="34" t="s">
        <v>15</v>
      </c>
      <c r="E498" s="35">
        <v>154.62</v>
      </c>
    </row>
    <row r="499" spans="1:10" x14ac:dyDescent="0.3">
      <c r="A499" s="31">
        <v>541</v>
      </c>
      <c r="B499" s="32" t="s">
        <v>970</v>
      </c>
      <c r="C499" s="33" t="s">
        <v>971</v>
      </c>
      <c r="D499" s="34" t="s">
        <v>871</v>
      </c>
      <c r="E499" s="35">
        <v>127.65</v>
      </c>
    </row>
    <row r="500" spans="1:10" x14ac:dyDescent="0.3">
      <c r="A500" s="31">
        <v>542</v>
      </c>
      <c r="B500" s="32" t="s">
        <v>972</v>
      </c>
      <c r="C500" s="33" t="s">
        <v>973</v>
      </c>
      <c r="D500" s="34" t="s">
        <v>15</v>
      </c>
      <c r="E500" s="35">
        <v>24.47</v>
      </c>
    </row>
    <row r="501" spans="1:10" x14ac:dyDescent="0.3">
      <c r="A501" s="31">
        <v>543</v>
      </c>
      <c r="B501" s="32" t="s">
        <v>974</v>
      </c>
      <c r="C501" s="33" t="s">
        <v>975</v>
      </c>
      <c r="D501" s="34" t="s">
        <v>15</v>
      </c>
      <c r="E501" s="35">
        <v>37.119999999999997</v>
      </c>
    </row>
    <row r="502" spans="1:10" x14ac:dyDescent="0.3">
      <c r="A502" s="31">
        <v>544</v>
      </c>
      <c r="B502" s="32" t="s">
        <v>976</v>
      </c>
      <c r="C502" s="33" t="s">
        <v>977</v>
      </c>
      <c r="D502" s="34" t="s">
        <v>15</v>
      </c>
      <c r="E502" s="35">
        <v>50.72</v>
      </c>
    </row>
    <row r="503" spans="1:10" x14ac:dyDescent="0.3">
      <c r="A503" s="31">
        <v>545</v>
      </c>
      <c r="B503" s="32" t="s">
        <v>978</v>
      </c>
      <c r="C503" s="33" t="s">
        <v>979</v>
      </c>
      <c r="D503" s="34" t="s">
        <v>15</v>
      </c>
      <c r="E503" s="35">
        <v>59.51</v>
      </c>
    </row>
    <row r="504" spans="1:10" x14ac:dyDescent="0.3">
      <c r="A504" s="31">
        <v>546</v>
      </c>
      <c r="B504" s="32" t="s">
        <v>980</v>
      </c>
      <c r="C504" s="33" t="s">
        <v>981</v>
      </c>
      <c r="D504" s="34" t="s">
        <v>15</v>
      </c>
      <c r="E504" s="35">
        <v>28.09</v>
      </c>
    </row>
    <row r="505" spans="1:10" x14ac:dyDescent="0.3">
      <c r="A505" s="31">
        <v>547</v>
      </c>
      <c r="B505" s="32" t="s">
        <v>982</v>
      </c>
      <c r="C505" s="33" t="s">
        <v>983</v>
      </c>
      <c r="D505" s="34" t="s">
        <v>15</v>
      </c>
      <c r="E505" s="35">
        <v>11.4</v>
      </c>
    </row>
    <row r="506" spans="1:10" x14ac:dyDescent="0.3">
      <c r="A506" s="31">
        <v>548</v>
      </c>
      <c r="B506" s="32" t="s">
        <v>984</v>
      </c>
      <c r="C506" s="33" t="s">
        <v>985</v>
      </c>
      <c r="D506" s="34" t="s">
        <v>15</v>
      </c>
      <c r="E506" s="35">
        <v>16.79</v>
      </c>
    </row>
    <row r="507" spans="1:10" x14ac:dyDescent="0.3">
      <c r="A507" s="31">
        <v>549</v>
      </c>
      <c r="B507" s="32" t="s">
        <v>986</v>
      </c>
      <c r="C507" s="33" t="s">
        <v>987</v>
      </c>
      <c r="D507" s="34" t="s">
        <v>15</v>
      </c>
      <c r="E507" s="35">
        <v>17.510000000000002</v>
      </c>
    </row>
    <row r="508" spans="1:10" x14ac:dyDescent="0.3">
      <c r="A508" s="31">
        <v>555</v>
      </c>
      <c r="B508" s="32" t="s">
        <v>988</v>
      </c>
      <c r="C508" s="33" t="s">
        <v>989</v>
      </c>
      <c r="D508" s="34" t="s">
        <v>52</v>
      </c>
      <c r="E508" s="35">
        <v>581.39</v>
      </c>
    </row>
    <row r="509" spans="1:10" x14ac:dyDescent="0.3">
      <c r="A509" s="31">
        <v>556</v>
      </c>
      <c r="B509" s="32" t="s">
        <v>990</v>
      </c>
      <c r="C509" s="33" t="s">
        <v>991</v>
      </c>
      <c r="D509" s="34" t="s">
        <v>99</v>
      </c>
      <c r="E509" s="35">
        <v>352.66</v>
      </c>
    </row>
    <row r="510" spans="1:10" x14ac:dyDescent="0.3">
      <c r="A510" s="31">
        <v>557</v>
      </c>
      <c r="B510" s="32" t="s">
        <v>992</v>
      </c>
      <c r="C510" s="33" t="s">
        <v>993</v>
      </c>
      <c r="D510" s="34" t="s">
        <v>52</v>
      </c>
      <c r="E510" s="35">
        <v>581.39</v>
      </c>
      <c r="J510" s="1" t="s">
        <v>282</v>
      </c>
    </row>
    <row r="511" spans="1:10" x14ac:dyDescent="0.3">
      <c r="A511" s="31">
        <v>558</v>
      </c>
      <c r="B511" s="32" t="s">
        <v>994</v>
      </c>
      <c r="C511" s="33" t="s">
        <v>995</v>
      </c>
      <c r="D511" s="34" t="s">
        <v>15</v>
      </c>
      <c r="E511" s="35">
        <v>793.28</v>
      </c>
    </row>
    <row r="512" spans="1:10" x14ac:dyDescent="0.3">
      <c r="A512" s="31">
        <v>559</v>
      </c>
      <c r="B512" s="32" t="s">
        <v>996</v>
      </c>
      <c r="C512" s="33" t="s">
        <v>997</v>
      </c>
      <c r="D512" s="34" t="s">
        <v>15</v>
      </c>
      <c r="E512" s="35">
        <v>1564.78</v>
      </c>
    </row>
    <row r="513" spans="1:5" x14ac:dyDescent="0.3">
      <c r="A513" s="31">
        <v>560</v>
      </c>
      <c r="B513" s="32" t="s">
        <v>998</v>
      </c>
      <c r="C513" s="33" t="s">
        <v>999</v>
      </c>
      <c r="D513" s="34" t="s">
        <v>15</v>
      </c>
      <c r="E513" s="35">
        <v>2000.37</v>
      </c>
    </row>
    <row r="514" spans="1:5" x14ac:dyDescent="0.3">
      <c r="A514" s="31">
        <v>561</v>
      </c>
      <c r="B514" s="32" t="s">
        <v>1000</v>
      </c>
      <c r="C514" s="33" t="s">
        <v>1001</v>
      </c>
      <c r="D514" s="34" t="s">
        <v>15</v>
      </c>
      <c r="E514" s="35">
        <v>1487.33</v>
      </c>
    </row>
    <row r="515" spans="1:5" x14ac:dyDescent="0.3">
      <c r="A515" s="31">
        <v>562</v>
      </c>
      <c r="B515" s="32" t="s">
        <v>1002</v>
      </c>
      <c r="C515" s="33" t="s">
        <v>1003</v>
      </c>
      <c r="D515" s="34" t="s">
        <v>15</v>
      </c>
      <c r="E515" s="35">
        <v>2970.05</v>
      </c>
    </row>
    <row r="516" spans="1:5" x14ac:dyDescent="0.3">
      <c r="A516" s="31">
        <v>563</v>
      </c>
      <c r="B516" s="32" t="s">
        <v>1004</v>
      </c>
      <c r="C516" s="33" t="s">
        <v>1005</v>
      </c>
      <c r="D516" s="34" t="s">
        <v>15</v>
      </c>
      <c r="E516" s="35">
        <v>3691.94</v>
      </c>
    </row>
    <row r="517" spans="1:5" x14ac:dyDescent="0.3">
      <c r="A517" s="31">
        <v>564</v>
      </c>
      <c r="B517" s="32" t="s">
        <v>1006</v>
      </c>
      <c r="C517" s="33" t="s">
        <v>1007</v>
      </c>
      <c r="D517" s="34" t="s">
        <v>15</v>
      </c>
      <c r="E517" s="35">
        <v>1020.41</v>
      </c>
    </row>
    <row r="518" spans="1:5" x14ac:dyDescent="0.3">
      <c r="A518" s="31">
        <v>565</v>
      </c>
      <c r="B518" s="32" t="s">
        <v>1008</v>
      </c>
      <c r="C518" s="33" t="s">
        <v>1009</v>
      </c>
      <c r="D518" s="34" t="s">
        <v>15</v>
      </c>
      <c r="E518" s="35">
        <v>2385.39</v>
      </c>
    </row>
    <row r="519" spans="1:5" x14ac:dyDescent="0.3">
      <c r="A519" s="31">
        <v>566</v>
      </c>
      <c r="B519" s="32" t="s">
        <v>1010</v>
      </c>
      <c r="C519" s="33" t="s">
        <v>1011</v>
      </c>
      <c r="D519" s="34" t="s">
        <v>12</v>
      </c>
      <c r="E519" s="35">
        <v>884.69</v>
      </c>
    </row>
    <row r="520" spans="1:5" x14ac:dyDescent="0.3">
      <c r="A520" s="31">
        <v>567</v>
      </c>
      <c r="B520" s="32" t="s">
        <v>1012</v>
      </c>
      <c r="C520" s="33" t="s">
        <v>1013</v>
      </c>
      <c r="D520" s="34" t="s">
        <v>15</v>
      </c>
      <c r="E520" s="35">
        <v>3143.62</v>
      </c>
    </row>
    <row r="521" spans="1:5" x14ac:dyDescent="0.3">
      <c r="A521" s="31">
        <v>568</v>
      </c>
      <c r="B521" s="32" t="s">
        <v>1014</v>
      </c>
      <c r="C521" s="33" t="s">
        <v>1015</v>
      </c>
      <c r="D521" s="34" t="s">
        <v>15</v>
      </c>
      <c r="E521" s="35">
        <v>6202.27</v>
      </c>
    </row>
    <row r="522" spans="1:5" x14ac:dyDescent="0.3">
      <c r="A522" s="31">
        <v>569</v>
      </c>
      <c r="B522" s="32" t="s">
        <v>1016</v>
      </c>
      <c r="C522" s="33" t="s">
        <v>1017</v>
      </c>
      <c r="D522" s="34" t="s">
        <v>15</v>
      </c>
      <c r="E522" s="35">
        <v>850.07</v>
      </c>
    </row>
    <row r="523" spans="1:5" x14ac:dyDescent="0.3">
      <c r="A523" s="31">
        <v>570</v>
      </c>
      <c r="B523" s="32" t="s">
        <v>1018</v>
      </c>
      <c r="C523" s="33" t="s">
        <v>1019</v>
      </c>
      <c r="D523" s="34" t="s">
        <v>15</v>
      </c>
      <c r="E523" s="35">
        <v>1105.3599999999999</v>
      </c>
    </row>
    <row r="524" spans="1:5" x14ac:dyDescent="0.3">
      <c r="A524" s="31">
        <v>571</v>
      </c>
      <c r="B524" s="32" t="s">
        <v>1020</v>
      </c>
      <c r="C524" s="33" t="s">
        <v>1021</v>
      </c>
      <c r="D524" s="34" t="s">
        <v>15</v>
      </c>
      <c r="E524" s="35">
        <v>4732.03</v>
      </c>
    </row>
    <row r="525" spans="1:5" x14ac:dyDescent="0.3">
      <c r="A525" s="31">
        <v>572</v>
      </c>
      <c r="B525" s="32" t="s">
        <v>1022</v>
      </c>
      <c r="C525" s="33" t="s">
        <v>1023</v>
      </c>
      <c r="D525" s="34" t="s">
        <v>15</v>
      </c>
      <c r="E525" s="35">
        <v>5742.49</v>
      </c>
    </row>
    <row r="526" spans="1:5" x14ac:dyDescent="0.3">
      <c r="A526" s="31">
        <v>573</v>
      </c>
      <c r="B526" s="32" t="s">
        <v>1024</v>
      </c>
      <c r="C526" s="33" t="s">
        <v>1025</v>
      </c>
      <c r="D526" s="34" t="s">
        <v>15</v>
      </c>
      <c r="E526" s="35">
        <v>3757.1</v>
      </c>
    </row>
    <row r="527" spans="1:5" x14ac:dyDescent="0.3">
      <c r="A527" s="31">
        <v>574</v>
      </c>
      <c r="B527" s="32" t="s">
        <v>1026</v>
      </c>
      <c r="C527" s="33" t="s">
        <v>1027</v>
      </c>
      <c r="D527" s="34" t="s">
        <v>12</v>
      </c>
      <c r="E527" s="35">
        <v>1369.09</v>
      </c>
    </row>
    <row r="528" spans="1:5" x14ac:dyDescent="0.3">
      <c r="A528" s="31">
        <v>575</v>
      </c>
      <c r="B528" s="32" t="s">
        <v>1028</v>
      </c>
      <c r="C528" s="33" t="s">
        <v>1029</v>
      </c>
      <c r="D528" s="34" t="s">
        <v>12</v>
      </c>
      <c r="E528" s="35">
        <v>1243.78</v>
      </c>
    </row>
    <row r="529" spans="1:5" x14ac:dyDescent="0.3">
      <c r="A529" s="31">
        <v>576</v>
      </c>
      <c r="B529" s="32" t="s">
        <v>1030</v>
      </c>
      <c r="C529" s="33" t="s">
        <v>1031</v>
      </c>
      <c r="D529" s="34" t="s">
        <v>12</v>
      </c>
      <c r="E529" s="35">
        <v>1022.63</v>
      </c>
    </row>
    <row r="530" spans="1:5" x14ac:dyDescent="0.3">
      <c r="A530" s="31">
        <v>577</v>
      </c>
      <c r="B530" s="32" t="s">
        <v>1032</v>
      </c>
      <c r="C530" s="33" t="s">
        <v>1033</v>
      </c>
      <c r="D530" s="34" t="s">
        <v>15</v>
      </c>
      <c r="E530" s="35">
        <v>7167.37</v>
      </c>
    </row>
    <row r="531" spans="1:5" x14ac:dyDescent="0.3">
      <c r="A531" s="31">
        <v>578</v>
      </c>
      <c r="B531" s="32" t="s">
        <v>1034</v>
      </c>
      <c r="C531" s="33" t="s">
        <v>1035</v>
      </c>
      <c r="D531" s="34" t="s">
        <v>12</v>
      </c>
      <c r="E531" s="35">
        <v>342.55</v>
      </c>
    </row>
    <row r="532" spans="1:5" x14ac:dyDescent="0.3">
      <c r="A532" s="31">
        <v>579</v>
      </c>
      <c r="B532" s="32" t="s">
        <v>1036</v>
      </c>
      <c r="C532" s="33" t="s">
        <v>1037</v>
      </c>
      <c r="D532" s="34" t="s">
        <v>12</v>
      </c>
      <c r="E532" s="35">
        <v>3200.98</v>
      </c>
    </row>
    <row r="533" spans="1:5" x14ac:dyDescent="0.3">
      <c r="A533" s="31">
        <v>580</v>
      </c>
      <c r="B533" s="32" t="s">
        <v>1038</v>
      </c>
      <c r="C533" s="33" t="s">
        <v>1039</v>
      </c>
      <c r="D533" s="34" t="s">
        <v>15</v>
      </c>
      <c r="E533" s="35">
        <v>1032.5899999999999</v>
      </c>
    </row>
    <row r="534" spans="1:5" x14ac:dyDescent="0.3">
      <c r="A534" s="31">
        <v>581</v>
      </c>
      <c r="B534" s="32" t="s">
        <v>1040</v>
      </c>
      <c r="C534" s="33" t="s">
        <v>1041</v>
      </c>
      <c r="D534" s="34" t="s">
        <v>12</v>
      </c>
      <c r="E534" s="35">
        <v>1484.95</v>
      </c>
    </row>
    <row r="535" spans="1:5" x14ac:dyDescent="0.3">
      <c r="A535" s="31">
        <v>582</v>
      </c>
      <c r="B535" s="32" t="s">
        <v>1042</v>
      </c>
      <c r="C535" s="33" t="s">
        <v>1043</v>
      </c>
      <c r="D535" s="34" t="s">
        <v>15</v>
      </c>
      <c r="E535" s="35">
        <v>1567.62</v>
      </c>
    </row>
    <row r="536" spans="1:5" x14ac:dyDescent="0.3">
      <c r="A536" s="31">
        <v>583</v>
      </c>
      <c r="B536" s="32" t="s">
        <v>1044</v>
      </c>
      <c r="C536" s="33" t="s">
        <v>1045</v>
      </c>
      <c r="D536" s="34" t="s">
        <v>15</v>
      </c>
      <c r="E536" s="35">
        <v>1801.01</v>
      </c>
    </row>
    <row r="537" spans="1:5" x14ac:dyDescent="0.3">
      <c r="A537" s="31">
        <v>584</v>
      </c>
      <c r="B537" s="32" t="s">
        <v>1046</v>
      </c>
      <c r="C537" s="33" t="s">
        <v>1047</v>
      </c>
      <c r="D537" s="34" t="s">
        <v>15</v>
      </c>
      <c r="E537" s="35">
        <v>2765.2</v>
      </c>
    </row>
    <row r="538" spans="1:5" x14ac:dyDescent="0.3">
      <c r="A538" s="31">
        <v>585</v>
      </c>
      <c r="B538" s="32" t="s">
        <v>1048</v>
      </c>
      <c r="C538" s="33" t="s">
        <v>1049</v>
      </c>
      <c r="D538" s="34" t="s">
        <v>15</v>
      </c>
      <c r="E538" s="35">
        <v>3199.53</v>
      </c>
    </row>
    <row r="539" spans="1:5" x14ac:dyDescent="0.3">
      <c r="A539" s="31">
        <v>586</v>
      </c>
      <c r="B539" s="32" t="s">
        <v>1050</v>
      </c>
      <c r="C539" s="33" t="s">
        <v>1051</v>
      </c>
      <c r="D539" s="34" t="s">
        <v>12</v>
      </c>
      <c r="E539" s="35">
        <v>1701.18</v>
      </c>
    </row>
    <row r="540" spans="1:5" x14ac:dyDescent="0.3">
      <c r="A540" s="31">
        <v>587</v>
      </c>
      <c r="B540" s="32" t="s">
        <v>1052</v>
      </c>
      <c r="C540" s="33" t="s">
        <v>1053</v>
      </c>
      <c r="D540" s="34" t="s">
        <v>15</v>
      </c>
      <c r="E540" s="35">
        <v>1564.82</v>
      </c>
    </row>
    <row r="541" spans="1:5" x14ac:dyDescent="0.3">
      <c r="A541" s="31">
        <v>588</v>
      </c>
      <c r="B541" s="32" t="s">
        <v>1054</v>
      </c>
      <c r="C541" s="33" t="s">
        <v>1055</v>
      </c>
      <c r="D541" s="34" t="s">
        <v>15</v>
      </c>
      <c r="E541" s="35">
        <v>974.02</v>
      </c>
    </row>
    <row r="542" spans="1:5" x14ac:dyDescent="0.3">
      <c r="A542" s="31">
        <v>589</v>
      </c>
      <c r="B542" s="32" t="s">
        <v>1056</v>
      </c>
      <c r="C542" s="33" t="s">
        <v>1057</v>
      </c>
      <c r="D542" s="34" t="s">
        <v>15</v>
      </c>
      <c r="E542" s="35">
        <v>1076.1199999999999</v>
      </c>
    </row>
    <row r="543" spans="1:5" x14ac:dyDescent="0.3">
      <c r="A543" s="31">
        <v>590</v>
      </c>
      <c r="B543" s="32" t="s">
        <v>1058</v>
      </c>
      <c r="C543" s="33" t="s">
        <v>1059</v>
      </c>
      <c r="D543" s="34" t="s">
        <v>15</v>
      </c>
      <c r="E543" s="35">
        <v>3826.18</v>
      </c>
    </row>
    <row r="544" spans="1:5" x14ac:dyDescent="0.3">
      <c r="A544" s="31">
        <v>591</v>
      </c>
      <c r="B544" s="32" t="s">
        <v>1060</v>
      </c>
      <c r="C544" s="33" t="s">
        <v>1061</v>
      </c>
      <c r="D544" s="34" t="s">
        <v>15</v>
      </c>
      <c r="E544" s="35">
        <v>3090.82</v>
      </c>
    </row>
    <row r="545" spans="1:5" x14ac:dyDescent="0.3">
      <c r="A545" s="31">
        <v>592</v>
      </c>
      <c r="B545" s="32" t="s">
        <v>1062</v>
      </c>
      <c r="C545" s="33" t="s">
        <v>1063</v>
      </c>
      <c r="D545" s="34" t="s">
        <v>15</v>
      </c>
      <c r="E545" s="35">
        <v>1683.76</v>
      </c>
    </row>
    <row r="546" spans="1:5" x14ac:dyDescent="0.3">
      <c r="A546" s="31">
        <v>593</v>
      </c>
      <c r="B546" s="32" t="s">
        <v>1064</v>
      </c>
      <c r="C546" s="33" t="s">
        <v>1065</v>
      </c>
      <c r="D546" s="34" t="s">
        <v>15</v>
      </c>
      <c r="E546" s="35">
        <v>1110.31</v>
      </c>
    </row>
    <row r="547" spans="1:5" x14ac:dyDescent="0.3">
      <c r="A547" s="31">
        <v>594</v>
      </c>
      <c r="B547" s="32" t="s">
        <v>1066</v>
      </c>
      <c r="C547" s="33" t="s">
        <v>1067</v>
      </c>
      <c r="D547" s="34" t="s">
        <v>15</v>
      </c>
      <c r="E547" s="35">
        <v>2049.6799999999998</v>
      </c>
    </row>
    <row r="548" spans="1:5" x14ac:dyDescent="0.3">
      <c r="A548" s="31">
        <v>595</v>
      </c>
      <c r="B548" s="32" t="s">
        <v>1068</v>
      </c>
      <c r="C548" s="33" t="s">
        <v>1069</v>
      </c>
      <c r="D548" s="34" t="s">
        <v>12</v>
      </c>
      <c r="E548" s="35">
        <v>1471.9</v>
      </c>
    </row>
    <row r="549" spans="1:5" x14ac:dyDescent="0.3">
      <c r="A549" s="31">
        <v>596</v>
      </c>
      <c r="B549" s="32" t="s">
        <v>1070</v>
      </c>
      <c r="C549" s="33" t="s">
        <v>1071</v>
      </c>
      <c r="D549" s="34" t="s">
        <v>12</v>
      </c>
      <c r="E549" s="35">
        <v>1370.76</v>
      </c>
    </row>
    <row r="550" spans="1:5" x14ac:dyDescent="0.3">
      <c r="A550" s="31">
        <v>597</v>
      </c>
      <c r="B550" s="32" t="s">
        <v>1072</v>
      </c>
      <c r="C550" s="33" t="s">
        <v>1073</v>
      </c>
      <c r="D550" s="34" t="s">
        <v>12</v>
      </c>
      <c r="E550" s="35">
        <v>1145.04</v>
      </c>
    </row>
    <row r="551" spans="1:5" x14ac:dyDescent="0.3">
      <c r="A551" s="31">
        <v>598</v>
      </c>
      <c r="B551" s="32" t="s">
        <v>1074</v>
      </c>
      <c r="C551" s="33" t="s">
        <v>1075</v>
      </c>
      <c r="D551" s="34" t="s">
        <v>12</v>
      </c>
      <c r="E551" s="35">
        <v>314.45</v>
      </c>
    </row>
    <row r="552" spans="1:5" x14ac:dyDescent="0.3">
      <c r="A552" s="31">
        <v>599</v>
      </c>
      <c r="B552" s="32" t="s">
        <v>1076</v>
      </c>
      <c r="C552" s="33" t="s">
        <v>1077</v>
      </c>
      <c r="D552" s="34" t="s">
        <v>12</v>
      </c>
      <c r="E552" s="35">
        <v>529.75</v>
      </c>
    </row>
    <row r="553" spans="1:5" x14ac:dyDescent="0.3">
      <c r="A553" s="31">
        <v>600</v>
      </c>
      <c r="B553" s="32" t="s">
        <v>1078</v>
      </c>
      <c r="C553" s="33" t="s">
        <v>1079</v>
      </c>
      <c r="D553" s="34" t="s">
        <v>12</v>
      </c>
      <c r="E553" s="35">
        <v>393.73</v>
      </c>
    </row>
    <row r="554" spans="1:5" x14ac:dyDescent="0.3">
      <c r="A554" s="31">
        <v>601</v>
      </c>
      <c r="B554" s="32" t="s">
        <v>1080</v>
      </c>
      <c r="C554" s="33" t="s">
        <v>1081</v>
      </c>
      <c r="D554" s="34" t="s">
        <v>12</v>
      </c>
      <c r="E554" s="35">
        <v>529.75</v>
      </c>
    </row>
    <row r="555" spans="1:5" x14ac:dyDescent="0.3">
      <c r="A555" s="31">
        <v>602</v>
      </c>
      <c r="B555" s="32" t="s">
        <v>1082</v>
      </c>
      <c r="C555" s="33" t="s">
        <v>1083</v>
      </c>
      <c r="D555" s="34" t="s">
        <v>12</v>
      </c>
      <c r="E555" s="35">
        <v>716.71</v>
      </c>
    </row>
    <row r="556" spans="1:5" x14ac:dyDescent="0.3">
      <c r="A556" s="31">
        <v>603</v>
      </c>
      <c r="B556" s="32" t="s">
        <v>1084</v>
      </c>
      <c r="C556" s="33" t="s">
        <v>1085</v>
      </c>
      <c r="D556" s="34" t="s">
        <v>12</v>
      </c>
      <c r="E556" s="35">
        <v>529.75</v>
      </c>
    </row>
    <row r="557" spans="1:5" x14ac:dyDescent="0.3">
      <c r="A557" s="31">
        <v>604</v>
      </c>
      <c r="B557" s="32" t="s">
        <v>1086</v>
      </c>
      <c r="C557" s="33" t="s">
        <v>1087</v>
      </c>
      <c r="D557" s="34" t="s">
        <v>12</v>
      </c>
      <c r="E557" s="35">
        <v>321.27999999999997</v>
      </c>
    </row>
    <row r="558" spans="1:5" x14ac:dyDescent="0.3">
      <c r="A558" s="31">
        <v>605</v>
      </c>
      <c r="B558" s="32" t="s">
        <v>1088</v>
      </c>
      <c r="C558" s="33" t="s">
        <v>1089</v>
      </c>
      <c r="D558" s="34" t="s">
        <v>12</v>
      </c>
      <c r="E558" s="35">
        <v>716.71</v>
      </c>
    </row>
    <row r="559" spans="1:5" x14ac:dyDescent="0.3">
      <c r="A559" s="31">
        <v>611</v>
      </c>
      <c r="B559" s="32" t="s">
        <v>1090</v>
      </c>
      <c r="C559" s="33" t="s">
        <v>1091</v>
      </c>
      <c r="D559" s="34" t="s">
        <v>52</v>
      </c>
      <c r="E559" s="35">
        <v>581.39</v>
      </c>
    </row>
    <row r="560" spans="1:5" x14ac:dyDescent="0.3">
      <c r="A560" s="31">
        <v>612</v>
      </c>
      <c r="B560" s="32" t="s">
        <v>1092</v>
      </c>
      <c r="C560" s="33" t="s">
        <v>1093</v>
      </c>
      <c r="D560" s="34" t="s">
        <v>15</v>
      </c>
      <c r="E560" s="35">
        <v>2511.7800000000002</v>
      </c>
    </row>
    <row r="561" spans="1:5" x14ac:dyDescent="0.3">
      <c r="A561" s="31">
        <v>613</v>
      </c>
      <c r="B561" s="32" t="s">
        <v>1094</v>
      </c>
      <c r="C561" s="33" t="s">
        <v>1095</v>
      </c>
      <c r="D561" s="34" t="s">
        <v>15</v>
      </c>
      <c r="E561" s="35">
        <v>8181.55</v>
      </c>
    </row>
    <row r="562" spans="1:5" x14ac:dyDescent="0.3">
      <c r="A562" s="31">
        <v>614</v>
      </c>
      <c r="B562" s="32" t="s">
        <v>1096</v>
      </c>
      <c r="C562" s="33" t="s">
        <v>1097</v>
      </c>
      <c r="D562" s="34" t="s">
        <v>15</v>
      </c>
      <c r="E562" s="35">
        <v>4937.92</v>
      </c>
    </row>
    <row r="563" spans="1:5" x14ac:dyDescent="0.3">
      <c r="A563" s="31">
        <v>615</v>
      </c>
      <c r="B563" s="32" t="s">
        <v>1098</v>
      </c>
      <c r="C563" s="33" t="s">
        <v>1099</v>
      </c>
      <c r="D563" s="34" t="s">
        <v>15</v>
      </c>
      <c r="E563" s="35">
        <v>5415.19</v>
      </c>
    </row>
    <row r="564" spans="1:5" x14ac:dyDescent="0.3">
      <c r="A564" s="31">
        <v>616</v>
      </c>
      <c r="B564" s="32" t="s">
        <v>1100</v>
      </c>
      <c r="C564" s="33" t="s">
        <v>1101</v>
      </c>
      <c r="D564" s="34" t="s">
        <v>15</v>
      </c>
      <c r="E564" s="35">
        <v>5876.58</v>
      </c>
    </row>
    <row r="565" spans="1:5" x14ac:dyDescent="0.3">
      <c r="A565" s="31">
        <v>617</v>
      </c>
      <c r="B565" s="32" t="s">
        <v>1102</v>
      </c>
      <c r="C565" s="33" t="s">
        <v>1103</v>
      </c>
      <c r="D565" s="34" t="s">
        <v>15</v>
      </c>
      <c r="E565" s="35">
        <v>3936.05</v>
      </c>
    </row>
    <row r="566" spans="1:5" x14ac:dyDescent="0.3">
      <c r="A566" s="31">
        <v>618</v>
      </c>
      <c r="B566" s="32" t="s">
        <v>1104</v>
      </c>
      <c r="C566" s="33" t="s">
        <v>1105</v>
      </c>
      <c r="D566" s="34" t="s">
        <v>12</v>
      </c>
      <c r="E566" s="35">
        <v>1784.75</v>
      </c>
    </row>
    <row r="567" spans="1:5" x14ac:dyDescent="0.3">
      <c r="A567" s="31">
        <v>619</v>
      </c>
      <c r="B567" s="32" t="s">
        <v>1106</v>
      </c>
      <c r="C567" s="33" t="s">
        <v>1107</v>
      </c>
      <c r="D567" s="34" t="s">
        <v>15</v>
      </c>
      <c r="E567" s="35">
        <v>5394.98</v>
      </c>
    </row>
    <row r="568" spans="1:5" x14ac:dyDescent="0.3">
      <c r="A568" s="31">
        <v>620</v>
      </c>
      <c r="B568" s="32" t="s">
        <v>1108</v>
      </c>
      <c r="C568" s="33" t="s">
        <v>1109</v>
      </c>
      <c r="D568" s="34" t="s">
        <v>15</v>
      </c>
      <c r="E568" s="35">
        <v>4175.78</v>
      </c>
    </row>
    <row r="569" spans="1:5" x14ac:dyDescent="0.3">
      <c r="A569" s="31">
        <v>621</v>
      </c>
      <c r="B569" s="32" t="s">
        <v>1110</v>
      </c>
      <c r="C569" s="33" t="s">
        <v>1111</v>
      </c>
      <c r="D569" s="34" t="s">
        <v>15</v>
      </c>
      <c r="E569" s="35">
        <v>3383.05</v>
      </c>
    </row>
    <row r="570" spans="1:5" x14ac:dyDescent="0.3">
      <c r="A570" s="31">
        <v>622</v>
      </c>
      <c r="B570" s="32" t="s">
        <v>1112</v>
      </c>
      <c r="C570" s="33" t="s">
        <v>1113</v>
      </c>
      <c r="D570" s="34" t="s">
        <v>15</v>
      </c>
      <c r="E570" s="35">
        <v>8783.84</v>
      </c>
    </row>
    <row r="571" spans="1:5" x14ac:dyDescent="0.3">
      <c r="A571" s="31">
        <v>623</v>
      </c>
      <c r="B571" s="32" t="s">
        <v>1114</v>
      </c>
      <c r="C571" s="33" t="s">
        <v>1115</v>
      </c>
      <c r="D571" s="34" t="s">
        <v>15</v>
      </c>
      <c r="E571" s="35">
        <v>3629.01</v>
      </c>
    </row>
    <row r="572" spans="1:5" x14ac:dyDescent="0.3">
      <c r="A572" s="31">
        <v>624</v>
      </c>
      <c r="B572" s="32" t="s">
        <v>1116</v>
      </c>
      <c r="C572" s="33" t="s">
        <v>1117</v>
      </c>
      <c r="D572" s="34" t="s">
        <v>15</v>
      </c>
      <c r="E572" s="35">
        <v>2759.12</v>
      </c>
    </row>
    <row r="573" spans="1:5" x14ac:dyDescent="0.3">
      <c r="A573" s="31">
        <v>625</v>
      </c>
      <c r="B573" s="32" t="s">
        <v>1118</v>
      </c>
      <c r="C573" s="33" t="s">
        <v>1119</v>
      </c>
      <c r="D573" s="34" t="s">
        <v>15</v>
      </c>
      <c r="E573" s="35">
        <v>3176.46</v>
      </c>
    </row>
    <row r="574" spans="1:5" x14ac:dyDescent="0.3">
      <c r="A574" s="31">
        <v>626</v>
      </c>
      <c r="B574" s="32" t="s">
        <v>1120</v>
      </c>
      <c r="C574" s="33" t="s">
        <v>1121</v>
      </c>
      <c r="D574" s="34" t="s">
        <v>15</v>
      </c>
      <c r="E574" s="35">
        <v>3606.22</v>
      </c>
    </row>
    <row r="575" spans="1:5" x14ac:dyDescent="0.3">
      <c r="A575" s="31">
        <v>627</v>
      </c>
      <c r="B575" s="32" t="s">
        <v>1122</v>
      </c>
      <c r="C575" s="33" t="s">
        <v>1123</v>
      </c>
      <c r="D575" s="34" t="s">
        <v>15</v>
      </c>
      <c r="E575" s="35">
        <v>5553.35</v>
      </c>
    </row>
    <row r="576" spans="1:5" x14ac:dyDescent="0.3">
      <c r="A576" s="31">
        <v>628</v>
      </c>
      <c r="B576" s="32" t="s">
        <v>1124</v>
      </c>
      <c r="C576" s="33" t="s">
        <v>1125</v>
      </c>
      <c r="D576" s="34" t="s">
        <v>12</v>
      </c>
      <c r="E576" s="35">
        <v>515.92999999999995</v>
      </c>
    </row>
    <row r="577" spans="1:5" x14ac:dyDescent="0.3">
      <c r="A577" s="31">
        <v>629</v>
      </c>
      <c r="B577" s="32" t="s">
        <v>1126</v>
      </c>
      <c r="C577" s="33" t="s">
        <v>1127</v>
      </c>
      <c r="D577" s="34" t="s">
        <v>15</v>
      </c>
      <c r="E577" s="35">
        <v>4096.42</v>
      </c>
    </row>
    <row r="578" spans="1:5" x14ac:dyDescent="0.3">
      <c r="A578" s="31">
        <v>630</v>
      </c>
      <c r="B578" s="32" t="s">
        <v>1128</v>
      </c>
      <c r="C578" s="33" t="s">
        <v>1129</v>
      </c>
      <c r="D578" s="34" t="s">
        <v>15</v>
      </c>
      <c r="E578" s="35">
        <v>6103.26</v>
      </c>
    </row>
    <row r="579" spans="1:5" x14ac:dyDescent="0.3">
      <c r="A579" s="31">
        <v>631</v>
      </c>
      <c r="B579" s="32" t="s">
        <v>1130</v>
      </c>
      <c r="C579" s="33" t="s">
        <v>1131</v>
      </c>
      <c r="D579" s="34" t="s">
        <v>12</v>
      </c>
      <c r="E579" s="35">
        <v>2867.96</v>
      </c>
    </row>
    <row r="580" spans="1:5" x14ac:dyDescent="0.3">
      <c r="A580" s="31">
        <v>632</v>
      </c>
      <c r="B580" s="32" t="s">
        <v>1132</v>
      </c>
      <c r="C580" s="33" t="s">
        <v>1133</v>
      </c>
      <c r="D580" s="34" t="s">
        <v>15</v>
      </c>
      <c r="E580" s="35">
        <v>10852.95</v>
      </c>
    </row>
    <row r="581" spans="1:5" x14ac:dyDescent="0.3">
      <c r="A581" s="31">
        <v>633</v>
      </c>
      <c r="B581" s="32" t="s">
        <v>1134</v>
      </c>
      <c r="C581" s="33" t="s">
        <v>1135</v>
      </c>
      <c r="D581" s="34" t="s">
        <v>15</v>
      </c>
      <c r="E581" s="35">
        <v>5611.96</v>
      </c>
    </row>
    <row r="582" spans="1:5" x14ac:dyDescent="0.3">
      <c r="A582" s="31">
        <v>634</v>
      </c>
      <c r="B582" s="32" t="s">
        <v>1136</v>
      </c>
      <c r="C582" s="33" t="s">
        <v>1137</v>
      </c>
      <c r="D582" s="34" t="s">
        <v>12</v>
      </c>
      <c r="E582" s="35">
        <v>593.79999999999995</v>
      </c>
    </row>
    <row r="583" spans="1:5" x14ac:dyDescent="0.3">
      <c r="A583" s="31">
        <v>635</v>
      </c>
      <c r="B583" s="32" t="s">
        <v>1138</v>
      </c>
      <c r="C583" s="33" t="s">
        <v>1139</v>
      </c>
      <c r="D583" s="34" t="s">
        <v>12</v>
      </c>
      <c r="E583" s="35">
        <v>1362.68</v>
      </c>
    </row>
    <row r="584" spans="1:5" x14ac:dyDescent="0.3">
      <c r="A584" s="31">
        <v>636</v>
      </c>
      <c r="B584" s="32" t="s">
        <v>1140</v>
      </c>
      <c r="C584" s="33" t="s">
        <v>1141</v>
      </c>
      <c r="D584" s="34" t="s">
        <v>15</v>
      </c>
      <c r="E584" s="35">
        <v>12418.36</v>
      </c>
    </row>
    <row r="585" spans="1:5" x14ac:dyDescent="0.3">
      <c r="A585" s="31">
        <v>637</v>
      </c>
      <c r="B585" s="32" t="s">
        <v>1142</v>
      </c>
      <c r="C585" s="33" t="s">
        <v>1143</v>
      </c>
      <c r="D585" s="34" t="s">
        <v>15</v>
      </c>
      <c r="E585" s="35">
        <v>28376.35</v>
      </c>
    </row>
    <row r="586" spans="1:5" x14ac:dyDescent="0.3">
      <c r="A586" s="31">
        <v>638</v>
      </c>
      <c r="B586" s="32" t="s">
        <v>1144</v>
      </c>
      <c r="C586" s="33" t="s">
        <v>1145</v>
      </c>
      <c r="D586" s="34" t="s">
        <v>15</v>
      </c>
      <c r="E586" s="35">
        <v>11658.28</v>
      </c>
    </row>
    <row r="587" spans="1:5" x14ac:dyDescent="0.3">
      <c r="A587" s="31">
        <v>639</v>
      </c>
      <c r="B587" s="32" t="s">
        <v>1146</v>
      </c>
      <c r="C587" s="33" t="s">
        <v>1147</v>
      </c>
      <c r="D587" s="34" t="s">
        <v>15</v>
      </c>
      <c r="E587" s="35">
        <v>23961.7</v>
      </c>
    </row>
    <row r="588" spans="1:5" x14ac:dyDescent="0.3">
      <c r="A588" s="31">
        <v>640</v>
      </c>
      <c r="B588" s="32" t="s">
        <v>1148</v>
      </c>
      <c r="C588" s="33" t="s">
        <v>1149</v>
      </c>
      <c r="D588" s="34" t="s">
        <v>15</v>
      </c>
      <c r="E588" s="35">
        <v>32531.06</v>
      </c>
    </row>
    <row r="589" spans="1:5" x14ac:dyDescent="0.3">
      <c r="A589" s="31">
        <v>641</v>
      </c>
      <c r="B589" s="32" t="s">
        <v>1150</v>
      </c>
      <c r="C589" s="33" t="s">
        <v>1151</v>
      </c>
      <c r="D589" s="34" t="s">
        <v>15</v>
      </c>
      <c r="E589" s="35">
        <v>23231.759999999998</v>
      </c>
    </row>
    <row r="590" spans="1:5" x14ac:dyDescent="0.3">
      <c r="A590" s="31">
        <v>642</v>
      </c>
      <c r="B590" s="32" t="s">
        <v>1152</v>
      </c>
      <c r="C590" s="33" t="s">
        <v>1153</v>
      </c>
      <c r="D590" s="34" t="s">
        <v>15</v>
      </c>
      <c r="E590" s="35">
        <v>11116.19</v>
      </c>
    </row>
    <row r="591" spans="1:5" x14ac:dyDescent="0.3">
      <c r="A591" s="31">
        <v>643</v>
      </c>
      <c r="B591" s="32" t="s">
        <v>1154</v>
      </c>
      <c r="C591" s="33" t="s">
        <v>1155</v>
      </c>
      <c r="D591" s="34" t="s">
        <v>12</v>
      </c>
      <c r="E591" s="35">
        <v>1501.58</v>
      </c>
    </row>
    <row r="592" spans="1:5" x14ac:dyDescent="0.3">
      <c r="A592" s="31">
        <v>644</v>
      </c>
      <c r="B592" s="32" t="s">
        <v>1156</v>
      </c>
      <c r="C592" s="33" t="s">
        <v>1157</v>
      </c>
      <c r="D592" s="34" t="s">
        <v>12</v>
      </c>
      <c r="E592" s="35">
        <v>2007.14</v>
      </c>
    </row>
    <row r="593" spans="1:5" x14ac:dyDescent="0.3">
      <c r="A593" s="31">
        <v>645</v>
      </c>
      <c r="B593" s="32" t="s">
        <v>1158</v>
      </c>
      <c r="C593" s="33" t="s">
        <v>1159</v>
      </c>
      <c r="D593" s="34" t="s">
        <v>99</v>
      </c>
      <c r="E593" s="35">
        <v>200.42</v>
      </c>
    </row>
    <row r="594" spans="1:5" x14ac:dyDescent="0.3">
      <c r="A594" s="31">
        <v>646</v>
      </c>
      <c r="B594" s="32" t="s">
        <v>1160</v>
      </c>
      <c r="C594" s="33" t="s">
        <v>1161</v>
      </c>
      <c r="D594" s="34" t="s">
        <v>99</v>
      </c>
      <c r="E594" s="35">
        <v>188.98</v>
      </c>
    </row>
    <row r="595" spans="1:5" ht="20.399999999999999" x14ac:dyDescent="0.3">
      <c r="A595" s="31">
        <v>647</v>
      </c>
      <c r="B595" s="32" t="s">
        <v>1162</v>
      </c>
      <c r="C595" s="33" t="s">
        <v>1163</v>
      </c>
      <c r="D595" s="34" t="s">
        <v>99</v>
      </c>
      <c r="E595" s="35">
        <v>243.73</v>
      </c>
    </row>
    <row r="596" spans="1:5" x14ac:dyDescent="0.3">
      <c r="A596" s="31">
        <v>648</v>
      </c>
      <c r="B596" s="32" t="s">
        <v>1164</v>
      </c>
      <c r="C596" s="33" t="s">
        <v>1091</v>
      </c>
      <c r="D596" s="34" t="s">
        <v>52</v>
      </c>
      <c r="E596" s="35">
        <v>581.39</v>
      </c>
    </row>
    <row r="597" spans="1:5" ht="20.399999999999999" x14ac:dyDescent="0.3">
      <c r="A597" s="31">
        <v>649</v>
      </c>
      <c r="B597" s="32" t="s">
        <v>1165</v>
      </c>
      <c r="C597" s="33" t="s">
        <v>1166</v>
      </c>
      <c r="D597" s="34" t="s">
        <v>15</v>
      </c>
      <c r="E597" s="35">
        <v>5551.85</v>
      </c>
    </row>
    <row r="598" spans="1:5" ht="20.399999999999999" x14ac:dyDescent="0.3">
      <c r="A598" s="31">
        <v>650</v>
      </c>
      <c r="B598" s="32" t="s">
        <v>1167</v>
      </c>
      <c r="C598" s="33" t="s">
        <v>1168</v>
      </c>
      <c r="D598" s="34" t="s">
        <v>15</v>
      </c>
      <c r="E598" s="35">
        <v>12768.33</v>
      </c>
    </row>
    <row r="599" spans="1:5" ht="20.399999999999999" x14ac:dyDescent="0.3">
      <c r="A599" s="31">
        <v>651</v>
      </c>
      <c r="B599" s="32" t="s">
        <v>1169</v>
      </c>
      <c r="C599" s="33" t="s">
        <v>1170</v>
      </c>
      <c r="D599" s="34" t="s">
        <v>15</v>
      </c>
      <c r="E599" s="35">
        <v>11470.67</v>
      </c>
    </row>
    <row r="600" spans="1:5" ht="20.399999999999999" x14ac:dyDescent="0.3">
      <c r="A600" s="31">
        <v>652</v>
      </c>
      <c r="B600" s="32" t="s">
        <v>1171</v>
      </c>
      <c r="C600" s="33" t="s">
        <v>1172</v>
      </c>
      <c r="D600" s="34" t="s">
        <v>15</v>
      </c>
      <c r="E600" s="35">
        <v>3757.67</v>
      </c>
    </row>
    <row r="601" spans="1:5" x14ac:dyDescent="0.3">
      <c r="A601" s="31">
        <v>653</v>
      </c>
      <c r="B601" s="32" t="s">
        <v>1173</v>
      </c>
      <c r="C601" s="33" t="s">
        <v>1174</v>
      </c>
      <c r="D601" s="34" t="s">
        <v>15</v>
      </c>
      <c r="E601" s="35">
        <v>1265.93</v>
      </c>
    </row>
    <row r="602" spans="1:5" x14ac:dyDescent="0.3">
      <c r="A602" s="31">
        <v>654</v>
      </c>
      <c r="B602" s="32" t="s">
        <v>1175</v>
      </c>
      <c r="C602" s="33" t="s">
        <v>1176</v>
      </c>
      <c r="D602" s="34" t="s">
        <v>15</v>
      </c>
      <c r="E602" s="35">
        <v>809.31</v>
      </c>
    </row>
    <row r="603" spans="1:5" x14ac:dyDescent="0.3">
      <c r="A603" s="31">
        <v>655</v>
      </c>
      <c r="B603" s="32" t="s">
        <v>1177</v>
      </c>
      <c r="C603" s="33" t="s">
        <v>1178</v>
      </c>
      <c r="D603" s="34" t="s">
        <v>15</v>
      </c>
      <c r="E603" s="35">
        <v>1036.5999999999999</v>
      </c>
    </row>
    <row r="604" spans="1:5" x14ac:dyDescent="0.3">
      <c r="A604" s="31">
        <v>656</v>
      </c>
      <c r="B604" s="32" t="s">
        <v>1179</v>
      </c>
      <c r="C604" s="33" t="s">
        <v>1180</v>
      </c>
      <c r="D604" s="34" t="s">
        <v>15</v>
      </c>
      <c r="E604" s="35">
        <v>2270.56</v>
      </c>
    </row>
    <row r="605" spans="1:5" ht="20.399999999999999" x14ac:dyDescent="0.3">
      <c r="A605" s="31">
        <v>662</v>
      </c>
      <c r="B605" s="32" t="s">
        <v>1181</v>
      </c>
      <c r="C605" s="33" t="s">
        <v>1182</v>
      </c>
      <c r="D605" s="34" t="s">
        <v>12</v>
      </c>
      <c r="E605" s="35">
        <v>590.70000000000005</v>
      </c>
    </row>
    <row r="606" spans="1:5" x14ac:dyDescent="0.3">
      <c r="A606" s="31">
        <v>663</v>
      </c>
      <c r="B606" s="32" t="s">
        <v>1183</v>
      </c>
      <c r="C606" s="33" t="s">
        <v>1184</v>
      </c>
      <c r="D606" s="34" t="s">
        <v>99</v>
      </c>
      <c r="E606" s="35">
        <v>919.89</v>
      </c>
    </row>
    <row r="607" spans="1:5" x14ac:dyDescent="0.3">
      <c r="A607" s="31">
        <v>664</v>
      </c>
      <c r="B607" s="32" t="s">
        <v>1185</v>
      </c>
      <c r="C607" s="33" t="s">
        <v>1186</v>
      </c>
      <c r="D607" s="34" t="s">
        <v>99</v>
      </c>
      <c r="E607" s="35">
        <v>1712.72</v>
      </c>
    </row>
    <row r="608" spans="1:5" x14ac:dyDescent="0.3">
      <c r="A608" s="31">
        <v>665</v>
      </c>
      <c r="B608" s="32" t="s">
        <v>1187</v>
      </c>
      <c r="C608" s="33" t="s">
        <v>1188</v>
      </c>
      <c r="D608" s="34" t="s">
        <v>12</v>
      </c>
      <c r="E608" s="35">
        <v>1217.1300000000001</v>
      </c>
    </row>
    <row r="609" spans="1:5" x14ac:dyDescent="0.3">
      <c r="A609" s="31">
        <v>666</v>
      </c>
      <c r="B609" s="32" t="s">
        <v>1189</v>
      </c>
      <c r="C609" s="33" t="s">
        <v>1190</v>
      </c>
      <c r="D609" s="34" t="s">
        <v>12</v>
      </c>
      <c r="E609" s="35">
        <v>914.69</v>
      </c>
    </row>
    <row r="610" spans="1:5" x14ac:dyDescent="0.3">
      <c r="A610" s="31">
        <v>667</v>
      </c>
      <c r="B610" s="32" t="s">
        <v>1191</v>
      </c>
      <c r="C610" s="33" t="s">
        <v>1192</v>
      </c>
      <c r="D610" s="34" t="s">
        <v>15</v>
      </c>
      <c r="E610" s="35">
        <v>961.51</v>
      </c>
    </row>
    <row r="611" spans="1:5" ht="20.399999999999999" x14ac:dyDescent="0.3">
      <c r="A611" s="31">
        <v>668</v>
      </c>
      <c r="B611" s="32" t="s">
        <v>1193</v>
      </c>
      <c r="C611" s="33" t="s">
        <v>1194</v>
      </c>
      <c r="D611" s="34" t="s">
        <v>12</v>
      </c>
      <c r="E611" s="35">
        <v>355.95</v>
      </c>
    </row>
    <row r="612" spans="1:5" x14ac:dyDescent="0.3">
      <c r="A612" s="31">
        <v>669</v>
      </c>
      <c r="B612" s="32" t="s">
        <v>1195</v>
      </c>
      <c r="C612" s="33" t="s">
        <v>1196</v>
      </c>
      <c r="D612" s="34" t="s">
        <v>99</v>
      </c>
      <c r="E612" s="35">
        <v>212.7</v>
      </c>
    </row>
    <row r="613" spans="1:5" x14ac:dyDescent="0.3">
      <c r="A613" s="31">
        <v>670</v>
      </c>
      <c r="B613" s="32" t="s">
        <v>1197</v>
      </c>
      <c r="C613" s="33" t="s">
        <v>1198</v>
      </c>
      <c r="D613" s="34" t="s">
        <v>12</v>
      </c>
      <c r="E613" s="35">
        <v>60.4</v>
      </c>
    </row>
    <row r="614" spans="1:5" x14ac:dyDescent="0.3">
      <c r="A614" s="31">
        <v>671</v>
      </c>
      <c r="B614" s="32" t="s">
        <v>1199</v>
      </c>
      <c r="C614" s="33" t="s">
        <v>1200</v>
      </c>
      <c r="D614" s="34" t="s">
        <v>12</v>
      </c>
      <c r="E614" s="35">
        <v>513.52</v>
      </c>
    </row>
    <row r="615" spans="1:5" x14ac:dyDescent="0.3">
      <c r="A615" s="31">
        <v>672</v>
      </c>
      <c r="B615" s="32" t="s">
        <v>1201</v>
      </c>
      <c r="C615" s="33" t="s">
        <v>1202</v>
      </c>
      <c r="D615" s="34" t="s">
        <v>871</v>
      </c>
      <c r="E615" s="35">
        <v>666.89</v>
      </c>
    </row>
    <row r="616" spans="1:5" x14ac:dyDescent="0.3">
      <c r="A616" s="31">
        <v>673</v>
      </c>
      <c r="B616" s="32" t="s">
        <v>1203</v>
      </c>
      <c r="C616" s="33" t="s">
        <v>1204</v>
      </c>
      <c r="D616" s="34" t="s">
        <v>99</v>
      </c>
      <c r="E616" s="35">
        <v>1083.22</v>
      </c>
    </row>
    <row r="617" spans="1:5" ht="20.399999999999999" x14ac:dyDescent="0.3">
      <c r="A617" s="31">
        <v>674</v>
      </c>
      <c r="B617" s="32" t="s">
        <v>1205</v>
      </c>
      <c r="C617" s="33" t="s">
        <v>1206</v>
      </c>
      <c r="D617" s="34" t="s">
        <v>99</v>
      </c>
      <c r="E617" s="35">
        <v>1418.19</v>
      </c>
    </row>
    <row r="618" spans="1:5" x14ac:dyDescent="0.3">
      <c r="A618" s="31">
        <v>675</v>
      </c>
      <c r="B618" s="32" t="s">
        <v>1207</v>
      </c>
      <c r="C618" s="33" t="s">
        <v>1208</v>
      </c>
      <c r="D618" s="34" t="s">
        <v>99</v>
      </c>
      <c r="E618" s="35">
        <v>1619.27</v>
      </c>
    </row>
    <row r="619" spans="1:5" x14ac:dyDescent="0.3">
      <c r="A619" s="31">
        <v>676</v>
      </c>
      <c r="B619" s="32" t="s">
        <v>1209</v>
      </c>
      <c r="C619" s="33" t="s">
        <v>1210</v>
      </c>
      <c r="D619" s="34" t="s">
        <v>99</v>
      </c>
      <c r="E619" s="35">
        <v>813.74</v>
      </c>
    </row>
    <row r="620" spans="1:5" ht="30.6" x14ac:dyDescent="0.3">
      <c r="A620" s="31">
        <v>677</v>
      </c>
      <c r="B620" s="32" t="s">
        <v>1211</v>
      </c>
      <c r="C620" s="33" t="s">
        <v>1212</v>
      </c>
      <c r="D620" s="34" t="s">
        <v>99</v>
      </c>
      <c r="E620" s="35">
        <v>312.67</v>
      </c>
    </row>
    <row r="621" spans="1:5" x14ac:dyDescent="0.3">
      <c r="A621" s="31">
        <v>678</v>
      </c>
      <c r="B621" s="32" t="s">
        <v>1213</v>
      </c>
      <c r="C621" s="33" t="s">
        <v>1214</v>
      </c>
      <c r="D621" s="34" t="s">
        <v>99</v>
      </c>
      <c r="E621" s="35">
        <v>1454.15</v>
      </c>
    </row>
    <row r="622" spans="1:5" x14ac:dyDescent="0.3">
      <c r="A622" s="31">
        <v>679</v>
      </c>
      <c r="B622" s="32" t="s">
        <v>1215</v>
      </c>
      <c r="C622" s="33" t="s">
        <v>1216</v>
      </c>
      <c r="D622" s="34" t="s">
        <v>99</v>
      </c>
      <c r="E622" s="35">
        <v>1366.02</v>
      </c>
    </row>
    <row r="623" spans="1:5" x14ac:dyDescent="0.3">
      <c r="A623" s="31">
        <v>680</v>
      </c>
      <c r="B623" s="32" t="s">
        <v>1217</v>
      </c>
      <c r="C623" s="33" t="s">
        <v>1218</v>
      </c>
      <c r="D623" s="34" t="s">
        <v>12</v>
      </c>
      <c r="E623" s="35">
        <v>33.630000000000003</v>
      </c>
    </row>
    <row r="624" spans="1:5" x14ac:dyDescent="0.3">
      <c r="A624" s="31">
        <v>681</v>
      </c>
      <c r="B624" s="32" t="s">
        <v>1219</v>
      </c>
      <c r="C624" s="33" t="s">
        <v>1220</v>
      </c>
      <c r="D624" s="34" t="s">
        <v>15</v>
      </c>
      <c r="E624" s="35">
        <v>3506.01</v>
      </c>
    </row>
    <row r="625" spans="1:5" x14ac:dyDescent="0.3">
      <c r="A625" s="31">
        <v>682</v>
      </c>
      <c r="B625" s="32" t="s">
        <v>1221</v>
      </c>
      <c r="C625" s="33" t="s">
        <v>1222</v>
      </c>
      <c r="D625" s="34" t="s">
        <v>931</v>
      </c>
      <c r="E625" s="35">
        <v>2111.04</v>
      </c>
    </row>
    <row r="626" spans="1:5" x14ac:dyDescent="0.3">
      <c r="A626" s="31">
        <v>683</v>
      </c>
      <c r="B626" s="32" t="s">
        <v>1223</v>
      </c>
      <c r="C626" s="33" t="s">
        <v>1224</v>
      </c>
      <c r="D626" s="34" t="s">
        <v>931</v>
      </c>
      <c r="E626" s="35">
        <v>2190.54</v>
      </c>
    </row>
    <row r="627" spans="1:5" x14ac:dyDescent="0.3">
      <c r="A627" s="31">
        <v>684</v>
      </c>
      <c r="B627" s="32" t="s">
        <v>1225</v>
      </c>
      <c r="C627" s="33" t="s">
        <v>1226</v>
      </c>
      <c r="D627" s="34" t="s">
        <v>931</v>
      </c>
      <c r="E627" s="35">
        <v>2182.48</v>
      </c>
    </row>
    <row r="628" spans="1:5" x14ac:dyDescent="0.3">
      <c r="A628" s="31">
        <v>685</v>
      </c>
      <c r="B628" s="32" t="s">
        <v>1227</v>
      </c>
      <c r="C628" s="33" t="s">
        <v>1228</v>
      </c>
      <c r="D628" s="34" t="s">
        <v>15</v>
      </c>
      <c r="E628" s="35">
        <v>1316.1</v>
      </c>
    </row>
    <row r="629" spans="1:5" x14ac:dyDescent="0.3">
      <c r="A629" s="31">
        <v>686</v>
      </c>
      <c r="B629" s="32" t="s">
        <v>1229</v>
      </c>
      <c r="C629" s="33" t="s">
        <v>1230</v>
      </c>
      <c r="D629" s="34" t="s">
        <v>15</v>
      </c>
      <c r="E629" s="35">
        <v>1296.6400000000001</v>
      </c>
    </row>
    <row r="630" spans="1:5" x14ac:dyDescent="0.3">
      <c r="A630" s="31">
        <v>687</v>
      </c>
      <c r="B630" s="32" t="s">
        <v>1231</v>
      </c>
      <c r="C630" s="33" t="s">
        <v>1232</v>
      </c>
      <c r="D630" s="34" t="s">
        <v>15</v>
      </c>
      <c r="E630" s="35">
        <v>1288.58</v>
      </c>
    </row>
    <row r="631" spans="1:5" x14ac:dyDescent="0.3">
      <c r="A631" s="31">
        <v>688</v>
      </c>
      <c r="B631" s="32" t="s">
        <v>1233</v>
      </c>
      <c r="C631" s="33" t="s">
        <v>1234</v>
      </c>
      <c r="D631" s="34" t="s">
        <v>15</v>
      </c>
      <c r="E631" s="35">
        <v>5557.42</v>
      </c>
    </row>
    <row r="632" spans="1:5" x14ac:dyDescent="0.3">
      <c r="A632" s="31">
        <v>689</v>
      </c>
      <c r="B632" s="32" t="s">
        <v>1235</v>
      </c>
      <c r="C632" s="33" t="s">
        <v>1236</v>
      </c>
      <c r="D632" s="34" t="s">
        <v>15</v>
      </c>
      <c r="E632" s="35">
        <v>5660.5</v>
      </c>
    </row>
    <row r="633" spans="1:5" x14ac:dyDescent="0.3">
      <c r="A633" s="31">
        <v>690</v>
      </c>
      <c r="B633" s="32" t="s">
        <v>1237</v>
      </c>
      <c r="C633" s="33" t="s">
        <v>1238</v>
      </c>
      <c r="D633" s="34" t="s">
        <v>99</v>
      </c>
      <c r="E633" s="35">
        <v>367.38</v>
      </c>
    </row>
    <row r="634" spans="1:5" ht="20.399999999999999" x14ac:dyDescent="0.3">
      <c r="A634" s="31">
        <v>691</v>
      </c>
      <c r="B634" s="32" t="s">
        <v>1239</v>
      </c>
      <c r="C634" s="33" t="s">
        <v>1240</v>
      </c>
      <c r="D634" s="34" t="s">
        <v>99</v>
      </c>
      <c r="E634" s="35">
        <v>930.05</v>
      </c>
    </row>
    <row r="635" spans="1:5" x14ac:dyDescent="0.3">
      <c r="A635" s="31">
        <v>692</v>
      </c>
      <c r="B635" s="32" t="s">
        <v>1241</v>
      </c>
      <c r="C635" s="33" t="s">
        <v>1242</v>
      </c>
      <c r="D635" s="34" t="s">
        <v>99</v>
      </c>
      <c r="E635" s="35">
        <v>1250.8800000000001</v>
      </c>
    </row>
    <row r="636" spans="1:5" x14ac:dyDescent="0.3">
      <c r="A636" s="31">
        <v>693</v>
      </c>
      <c r="B636" s="32" t="s">
        <v>1243</v>
      </c>
      <c r="C636" s="33" t="s">
        <v>1244</v>
      </c>
      <c r="D636" s="34" t="s">
        <v>15</v>
      </c>
      <c r="E636" s="35">
        <v>1098.1400000000001</v>
      </c>
    </row>
    <row r="637" spans="1:5" x14ac:dyDescent="0.3">
      <c r="A637" s="31">
        <v>694</v>
      </c>
      <c r="B637" s="32" t="s">
        <v>1245</v>
      </c>
      <c r="C637" s="33" t="s">
        <v>1246</v>
      </c>
      <c r="D637" s="34" t="s">
        <v>188</v>
      </c>
      <c r="E637" s="35">
        <v>155.66</v>
      </c>
    </row>
    <row r="638" spans="1:5" x14ac:dyDescent="0.3">
      <c r="A638" s="31">
        <v>695</v>
      </c>
      <c r="B638" s="32" t="s">
        <v>1247</v>
      </c>
      <c r="C638" s="33" t="s">
        <v>1248</v>
      </c>
      <c r="D638" s="34" t="s">
        <v>188</v>
      </c>
      <c r="E638" s="35">
        <v>60.22</v>
      </c>
    </row>
    <row r="639" spans="1:5" x14ac:dyDescent="0.3">
      <c r="A639" s="31">
        <v>696</v>
      </c>
      <c r="B639" s="32" t="s">
        <v>1249</v>
      </c>
      <c r="C639" s="33" t="s">
        <v>1091</v>
      </c>
      <c r="D639" s="34" t="s">
        <v>52</v>
      </c>
      <c r="E639" s="35">
        <v>581.39</v>
      </c>
    </row>
    <row r="640" spans="1:5" x14ac:dyDescent="0.3">
      <c r="A640" s="31">
        <v>697</v>
      </c>
      <c r="B640" s="32" t="s">
        <v>1250</v>
      </c>
      <c r="C640" s="33" t="s">
        <v>1251</v>
      </c>
      <c r="D640" s="34" t="s">
        <v>99</v>
      </c>
      <c r="E640" s="35">
        <v>654.96</v>
      </c>
    </row>
    <row r="641" spans="1:5" ht="20.399999999999999" x14ac:dyDescent="0.3">
      <c r="A641" s="31">
        <v>698</v>
      </c>
      <c r="B641" s="32" t="s">
        <v>1252</v>
      </c>
      <c r="C641" s="33" t="s">
        <v>1253</v>
      </c>
      <c r="D641" s="34" t="s">
        <v>99</v>
      </c>
      <c r="E641" s="35">
        <v>900.98</v>
      </c>
    </row>
    <row r="642" spans="1:5" ht="20.399999999999999" x14ac:dyDescent="0.3">
      <c r="A642" s="31">
        <v>699</v>
      </c>
      <c r="B642" s="32" t="s">
        <v>1254</v>
      </c>
      <c r="C642" s="33" t="s">
        <v>1255</v>
      </c>
      <c r="D642" s="34" t="s">
        <v>99</v>
      </c>
      <c r="E642" s="35">
        <v>611.84</v>
      </c>
    </row>
    <row r="643" spans="1:5" x14ac:dyDescent="0.3">
      <c r="A643" s="31">
        <v>700</v>
      </c>
      <c r="B643" s="32" t="s">
        <v>1256</v>
      </c>
      <c r="C643" s="33" t="s">
        <v>1257</v>
      </c>
      <c r="D643" s="34" t="s">
        <v>99</v>
      </c>
      <c r="E643" s="35">
        <v>402</v>
      </c>
    </row>
    <row r="644" spans="1:5" ht="20.399999999999999" x14ac:dyDescent="0.3">
      <c r="A644" s="31">
        <v>701</v>
      </c>
      <c r="B644" s="32" t="s">
        <v>1258</v>
      </c>
      <c r="C644" s="33" t="s">
        <v>1259</v>
      </c>
      <c r="D644" s="34" t="s">
        <v>99</v>
      </c>
      <c r="E644" s="35">
        <v>698.49</v>
      </c>
    </row>
    <row r="645" spans="1:5" ht="20.399999999999999" x14ac:dyDescent="0.3">
      <c r="A645" s="31">
        <v>702</v>
      </c>
      <c r="B645" s="32" t="s">
        <v>1260</v>
      </c>
      <c r="C645" s="33" t="s">
        <v>1261</v>
      </c>
      <c r="D645" s="34" t="s">
        <v>99</v>
      </c>
      <c r="E645" s="35">
        <v>794.99</v>
      </c>
    </row>
    <row r="646" spans="1:5" ht="20.399999999999999" x14ac:dyDescent="0.3">
      <c r="A646" s="31">
        <v>708</v>
      </c>
      <c r="B646" s="32" t="s">
        <v>1262</v>
      </c>
      <c r="C646" s="33" t="s">
        <v>1263</v>
      </c>
      <c r="D646" s="34" t="s">
        <v>99</v>
      </c>
      <c r="E646" s="35">
        <v>534.07000000000005</v>
      </c>
    </row>
    <row r="647" spans="1:5" ht="20.399999999999999" x14ac:dyDescent="0.3">
      <c r="A647" s="31">
        <v>709</v>
      </c>
      <c r="B647" s="32" t="s">
        <v>1264</v>
      </c>
      <c r="C647" s="33" t="s">
        <v>1265</v>
      </c>
      <c r="D647" s="34" t="s">
        <v>99</v>
      </c>
      <c r="E647" s="35">
        <v>1633.78</v>
      </c>
    </row>
    <row r="648" spans="1:5" ht="20.399999999999999" x14ac:dyDescent="0.3">
      <c r="A648" s="31">
        <v>710</v>
      </c>
      <c r="B648" s="32" t="s">
        <v>1266</v>
      </c>
      <c r="C648" s="33" t="s">
        <v>1267</v>
      </c>
      <c r="D648" s="34" t="s">
        <v>99</v>
      </c>
      <c r="E648" s="35">
        <v>1818.26</v>
      </c>
    </row>
    <row r="649" spans="1:5" ht="20.399999999999999" x14ac:dyDescent="0.3">
      <c r="A649" s="31">
        <v>711</v>
      </c>
      <c r="B649" s="32" t="s">
        <v>1268</v>
      </c>
      <c r="C649" s="33" t="s">
        <v>1269</v>
      </c>
      <c r="D649" s="34" t="s">
        <v>99</v>
      </c>
      <c r="E649" s="35">
        <v>1200.44</v>
      </c>
    </row>
    <row r="650" spans="1:5" ht="20.399999999999999" x14ac:dyDescent="0.3">
      <c r="A650" s="31">
        <v>712</v>
      </c>
      <c r="B650" s="32" t="s">
        <v>1270</v>
      </c>
      <c r="C650" s="33" t="s">
        <v>1271</v>
      </c>
      <c r="D650" s="34" t="s">
        <v>99</v>
      </c>
      <c r="E650" s="35">
        <v>1324.43</v>
      </c>
    </row>
    <row r="651" spans="1:5" ht="20.399999999999999" x14ac:dyDescent="0.3">
      <c r="A651" s="31">
        <v>713</v>
      </c>
      <c r="B651" s="32" t="s">
        <v>1272</v>
      </c>
      <c r="C651" s="33" t="s">
        <v>1273</v>
      </c>
      <c r="D651" s="34" t="s">
        <v>99</v>
      </c>
      <c r="E651" s="35">
        <v>1165.53</v>
      </c>
    </row>
    <row r="652" spans="1:5" ht="20.399999999999999" x14ac:dyDescent="0.3">
      <c r="A652" s="31">
        <v>714</v>
      </c>
      <c r="B652" s="32" t="s">
        <v>1274</v>
      </c>
      <c r="C652" s="33" t="s">
        <v>1275</v>
      </c>
      <c r="D652" s="34" t="s">
        <v>99</v>
      </c>
      <c r="E652" s="35">
        <v>1218.77</v>
      </c>
    </row>
    <row r="653" spans="1:5" ht="20.399999999999999" x14ac:dyDescent="0.3">
      <c r="A653" s="31">
        <v>715</v>
      </c>
      <c r="B653" s="32" t="s">
        <v>1276</v>
      </c>
      <c r="C653" s="33" t="s">
        <v>1277</v>
      </c>
      <c r="D653" s="34" t="s">
        <v>99</v>
      </c>
      <c r="E653" s="35">
        <v>634.30999999999995</v>
      </c>
    </row>
    <row r="654" spans="1:5" ht="20.399999999999999" x14ac:dyDescent="0.3">
      <c r="A654" s="31">
        <v>716</v>
      </c>
      <c r="B654" s="32" t="s">
        <v>1278</v>
      </c>
      <c r="C654" s="33" t="s">
        <v>1279</v>
      </c>
      <c r="D654" s="34" t="s">
        <v>15</v>
      </c>
      <c r="E654" s="35">
        <v>7348.85</v>
      </c>
    </row>
    <row r="655" spans="1:5" x14ac:dyDescent="0.3">
      <c r="A655" s="31">
        <v>717</v>
      </c>
      <c r="B655" s="32" t="s">
        <v>1280</v>
      </c>
      <c r="C655" s="33" t="s">
        <v>1281</v>
      </c>
      <c r="D655" s="34" t="s">
        <v>15</v>
      </c>
      <c r="E655" s="35">
        <v>4.12</v>
      </c>
    </row>
    <row r="656" spans="1:5" x14ac:dyDescent="0.3">
      <c r="A656" s="31">
        <v>718</v>
      </c>
      <c r="B656" s="32" t="s">
        <v>1282</v>
      </c>
      <c r="C656" s="33" t="s">
        <v>157</v>
      </c>
      <c r="D656" s="34" t="s">
        <v>52</v>
      </c>
      <c r="E656" s="35">
        <v>581.39</v>
      </c>
    </row>
    <row r="657" spans="1:5" x14ac:dyDescent="0.3">
      <c r="A657" s="31">
        <v>719</v>
      </c>
      <c r="B657" s="32" t="s">
        <v>1283</v>
      </c>
      <c r="C657" s="33" t="s">
        <v>1284</v>
      </c>
      <c r="D657" s="34" t="s">
        <v>12</v>
      </c>
      <c r="E657" s="35">
        <v>32.19</v>
      </c>
    </row>
    <row r="658" spans="1:5" x14ac:dyDescent="0.3">
      <c r="A658" s="31">
        <v>720</v>
      </c>
      <c r="B658" s="32" t="s">
        <v>1285</v>
      </c>
      <c r="C658" s="33" t="s">
        <v>1286</v>
      </c>
      <c r="D658" s="34" t="s">
        <v>12</v>
      </c>
      <c r="E658" s="35">
        <v>9.7799999999999994</v>
      </c>
    </row>
    <row r="659" spans="1:5" x14ac:dyDescent="0.3">
      <c r="A659" s="31">
        <v>721</v>
      </c>
      <c r="B659" s="32" t="s">
        <v>1287</v>
      </c>
      <c r="C659" s="33" t="s">
        <v>1288</v>
      </c>
      <c r="D659" s="34" t="s">
        <v>15</v>
      </c>
      <c r="E659" s="35">
        <v>55.19</v>
      </c>
    </row>
    <row r="660" spans="1:5" x14ac:dyDescent="0.3">
      <c r="A660" s="31">
        <v>722</v>
      </c>
      <c r="B660" s="32" t="s">
        <v>1289</v>
      </c>
      <c r="C660" s="33" t="s">
        <v>1290</v>
      </c>
      <c r="D660" s="34" t="s">
        <v>15</v>
      </c>
      <c r="E660" s="35">
        <v>17.64</v>
      </c>
    </row>
    <row r="661" spans="1:5" x14ac:dyDescent="0.3">
      <c r="A661" s="31">
        <v>723</v>
      </c>
      <c r="B661" s="32" t="s">
        <v>1291</v>
      </c>
      <c r="C661" s="33" t="s">
        <v>1292</v>
      </c>
      <c r="D661" s="34" t="s">
        <v>15</v>
      </c>
      <c r="E661" s="35">
        <v>14.11</v>
      </c>
    </row>
    <row r="662" spans="1:5" x14ac:dyDescent="0.3">
      <c r="A662" s="31">
        <v>724</v>
      </c>
      <c r="B662" s="32" t="s">
        <v>1293</v>
      </c>
      <c r="C662" s="33" t="s">
        <v>1294</v>
      </c>
      <c r="D662" s="34" t="s">
        <v>15</v>
      </c>
      <c r="E662" s="35">
        <v>4.9400000000000004</v>
      </c>
    </row>
    <row r="663" spans="1:5" x14ac:dyDescent="0.3">
      <c r="A663" s="31">
        <v>725</v>
      </c>
      <c r="B663" s="32" t="s">
        <v>1295</v>
      </c>
      <c r="C663" s="33" t="s">
        <v>1296</v>
      </c>
      <c r="D663" s="34" t="s">
        <v>99</v>
      </c>
      <c r="E663" s="35">
        <v>36.79</v>
      </c>
    </row>
    <row r="664" spans="1:5" x14ac:dyDescent="0.3">
      <c r="A664" s="31">
        <v>726</v>
      </c>
      <c r="B664" s="32" t="s">
        <v>1297</v>
      </c>
      <c r="C664" s="33" t="s">
        <v>159</v>
      </c>
      <c r="D664" s="34" t="s">
        <v>52</v>
      </c>
      <c r="E664" s="35">
        <v>581.39</v>
      </c>
    </row>
    <row r="665" spans="1:5" x14ac:dyDescent="0.3">
      <c r="A665" s="31">
        <v>727</v>
      </c>
      <c r="B665" s="32" t="s">
        <v>1298</v>
      </c>
      <c r="C665" s="33" t="s">
        <v>1299</v>
      </c>
      <c r="D665" s="34" t="s">
        <v>12</v>
      </c>
      <c r="E665" s="35">
        <v>45.99</v>
      </c>
    </row>
    <row r="666" spans="1:5" x14ac:dyDescent="0.3">
      <c r="A666" s="31">
        <v>728</v>
      </c>
      <c r="B666" s="32" t="s">
        <v>1300</v>
      </c>
      <c r="C666" s="33" t="s">
        <v>1301</v>
      </c>
      <c r="D666" s="34" t="s">
        <v>15</v>
      </c>
      <c r="E666" s="35">
        <v>59.79</v>
      </c>
    </row>
    <row r="667" spans="1:5" x14ac:dyDescent="0.3">
      <c r="A667" s="31">
        <v>729</v>
      </c>
      <c r="B667" s="32" t="s">
        <v>1302</v>
      </c>
      <c r="C667" s="33" t="s">
        <v>1303</v>
      </c>
      <c r="D667" s="34" t="s">
        <v>12</v>
      </c>
      <c r="E667" s="35">
        <v>12.85</v>
      </c>
    </row>
    <row r="668" spans="1:5" x14ac:dyDescent="0.3">
      <c r="A668" s="31">
        <v>730</v>
      </c>
      <c r="B668" s="32" t="s">
        <v>1304</v>
      </c>
      <c r="C668" s="33" t="s">
        <v>1305</v>
      </c>
      <c r="D668" s="34" t="s">
        <v>99</v>
      </c>
      <c r="E668" s="35">
        <v>42.34</v>
      </c>
    </row>
    <row r="669" spans="1:5" x14ac:dyDescent="0.3">
      <c r="A669" s="31">
        <v>731</v>
      </c>
      <c r="B669" s="32" t="s">
        <v>1306</v>
      </c>
      <c r="C669" s="33" t="s">
        <v>1307</v>
      </c>
      <c r="D669" s="34" t="s">
        <v>15</v>
      </c>
      <c r="E669" s="35">
        <v>38.81</v>
      </c>
    </row>
    <row r="670" spans="1:5" x14ac:dyDescent="0.3">
      <c r="A670" s="31">
        <v>732</v>
      </c>
      <c r="B670" s="32" t="s">
        <v>1308</v>
      </c>
      <c r="C670" s="33" t="s">
        <v>1309</v>
      </c>
      <c r="D670" s="34" t="s">
        <v>15</v>
      </c>
      <c r="E670" s="35">
        <v>7.05</v>
      </c>
    </row>
    <row r="671" spans="1:5" x14ac:dyDescent="0.3">
      <c r="A671" s="31">
        <v>733</v>
      </c>
      <c r="B671" s="32" t="s">
        <v>1310</v>
      </c>
      <c r="C671" s="33" t="s">
        <v>1311</v>
      </c>
      <c r="D671" s="34" t="s">
        <v>99</v>
      </c>
      <c r="E671" s="35">
        <v>36.79</v>
      </c>
    </row>
    <row r="672" spans="1:5" x14ac:dyDescent="0.3">
      <c r="A672" s="31">
        <v>734</v>
      </c>
      <c r="B672" s="32" t="s">
        <v>1312</v>
      </c>
      <c r="C672" s="33" t="s">
        <v>1313</v>
      </c>
      <c r="D672" s="34" t="s">
        <v>52</v>
      </c>
      <c r="E672" s="35">
        <v>581.39</v>
      </c>
    </row>
    <row r="673" spans="1:5" x14ac:dyDescent="0.3">
      <c r="A673" s="31">
        <v>735</v>
      </c>
      <c r="B673" s="32" t="s">
        <v>1314</v>
      </c>
      <c r="C673" s="33" t="s">
        <v>1315</v>
      </c>
      <c r="D673" s="34" t="s">
        <v>12</v>
      </c>
      <c r="E673" s="35">
        <v>1369.09</v>
      </c>
    </row>
    <row r="674" spans="1:5" x14ac:dyDescent="0.3">
      <c r="A674" s="31">
        <v>736</v>
      </c>
      <c r="B674" s="32" t="s">
        <v>1316</v>
      </c>
      <c r="C674" s="33" t="s">
        <v>1317</v>
      </c>
      <c r="D674" s="34" t="s">
        <v>12</v>
      </c>
      <c r="E674" s="35">
        <v>1243.78</v>
      </c>
    </row>
    <row r="675" spans="1:5" x14ac:dyDescent="0.3">
      <c r="A675" s="31">
        <v>737</v>
      </c>
      <c r="B675" s="32" t="s">
        <v>1318</v>
      </c>
      <c r="C675" s="33" t="s">
        <v>1319</v>
      </c>
      <c r="D675" s="34" t="s">
        <v>12</v>
      </c>
      <c r="E675" s="35">
        <v>985.43</v>
      </c>
    </row>
    <row r="676" spans="1:5" x14ac:dyDescent="0.3">
      <c r="A676" s="31">
        <v>738</v>
      </c>
      <c r="B676" s="32" t="s">
        <v>1320</v>
      </c>
      <c r="C676" s="33" t="s">
        <v>1321</v>
      </c>
      <c r="D676" s="34" t="s">
        <v>12</v>
      </c>
      <c r="E676" s="35">
        <v>389.43</v>
      </c>
    </row>
    <row r="677" spans="1:5" x14ac:dyDescent="0.3">
      <c r="A677" s="31">
        <v>739</v>
      </c>
      <c r="B677" s="32" t="s">
        <v>1322</v>
      </c>
      <c r="C677" s="33" t="s">
        <v>1323</v>
      </c>
      <c r="D677" s="34" t="s">
        <v>12</v>
      </c>
      <c r="E677" s="35">
        <v>1039.6300000000001</v>
      </c>
    </row>
    <row r="678" spans="1:5" x14ac:dyDescent="0.3">
      <c r="A678" s="31">
        <v>740</v>
      </c>
      <c r="B678" s="32" t="s">
        <v>1324</v>
      </c>
      <c r="C678" s="33" t="s">
        <v>1325</v>
      </c>
      <c r="D678" s="34" t="s">
        <v>12</v>
      </c>
      <c r="E678" s="35">
        <v>1000.8</v>
      </c>
    </row>
    <row r="679" spans="1:5" x14ac:dyDescent="0.3">
      <c r="A679" s="31">
        <v>741</v>
      </c>
      <c r="B679" s="32" t="s">
        <v>1326</v>
      </c>
      <c r="C679" s="33" t="s">
        <v>1327</v>
      </c>
      <c r="D679" s="34" t="s">
        <v>12</v>
      </c>
      <c r="E679" s="35">
        <v>519.55999999999995</v>
      </c>
    </row>
    <row r="680" spans="1:5" x14ac:dyDescent="0.3">
      <c r="A680" s="31">
        <v>742</v>
      </c>
      <c r="B680" s="32" t="s">
        <v>1328</v>
      </c>
      <c r="C680" s="33" t="s">
        <v>1125</v>
      </c>
      <c r="D680" s="34" t="s">
        <v>12</v>
      </c>
      <c r="E680" s="35">
        <v>484.01</v>
      </c>
    </row>
    <row r="681" spans="1:5" x14ac:dyDescent="0.3">
      <c r="A681" s="31">
        <v>743</v>
      </c>
      <c r="B681" s="32" t="s">
        <v>1329</v>
      </c>
      <c r="C681" s="33" t="s">
        <v>1330</v>
      </c>
      <c r="D681" s="34" t="s">
        <v>12</v>
      </c>
      <c r="E681" s="35">
        <v>894.22</v>
      </c>
    </row>
    <row r="682" spans="1:5" x14ac:dyDescent="0.3">
      <c r="A682" s="31">
        <v>744</v>
      </c>
      <c r="B682" s="32" t="s">
        <v>1331</v>
      </c>
      <c r="C682" s="33" t="s">
        <v>1332</v>
      </c>
      <c r="D682" s="34" t="s">
        <v>12</v>
      </c>
      <c r="E682" s="35">
        <v>869.71</v>
      </c>
    </row>
    <row r="683" spans="1:5" x14ac:dyDescent="0.3">
      <c r="A683" s="31">
        <v>745</v>
      </c>
      <c r="B683" s="32" t="s">
        <v>1333</v>
      </c>
      <c r="C683" s="33" t="s">
        <v>1334</v>
      </c>
      <c r="D683" s="34" t="s">
        <v>12</v>
      </c>
      <c r="E683" s="35">
        <v>257.58999999999997</v>
      </c>
    </row>
    <row r="684" spans="1:5" x14ac:dyDescent="0.3">
      <c r="A684" s="31">
        <v>746</v>
      </c>
      <c r="B684" s="32" t="s">
        <v>1335</v>
      </c>
      <c r="C684" s="33" t="s">
        <v>1336</v>
      </c>
      <c r="D684" s="34" t="s">
        <v>12</v>
      </c>
      <c r="E684" s="35">
        <v>438.84</v>
      </c>
    </row>
    <row r="685" spans="1:5" x14ac:dyDescent="0.3">
      <c r="A685" s="31">
        <v>747</v>
      </c>
      <c r="B685" s="32" t="s">
        <v>1337</v>
      </c>
      <c r="C685" s="33" t="s">
        <v>1338</v>
      </c>
      <c r="D685" s="34" t="s">
        <v>99</v>
      </c>
      <c r="E685" s="35">
        <v>50.27</v>
      </c>
    </row>
    <row r="686" spans="1:5" x14ac:dyDescent="0.3">
      <c r="A686" s="31">
        <v>748</v>
      </c>
      <c r="B686" s="32" t="s">
        <v>1339</v>
      </c>
      <c r="C686" s="33" t="s">
        <v>1340</v>
      </c>
      <c r="D686" s="34" t="s">
        <v>15</v>
      </c>
      <c r="E686" s="35">
        <v>41.74</v>
      </c>
    </row>
    <row r="687" spans="1:5" x14ac:dyDescent="0.3">
      <c r="A687" s="31">
        <v>749</v>
      </c>
      <c r="B687" s="32" t="s">
        <v>1341</v>
      </c>
      <c r="C687" s="33" t="s">
        <v>1342</v>
      </c>
      <c r="D687" s="34" t="s">
        <v>15</v>
      </c>
      <c r="E687" s="35">
        <v>112.36</v>
      </c>
    </row>
    <row r="688" spans="1:5" x14ac:dyDescent="0.3">
      <c r="A688" s="31">
        <v>755</v>
      </c>
      <c r="B688" s="32" t="s">
        <v>1343</v>
      </c>
      <c r="C688" s="33" t="s">
        <v>1344</v>
      </c>
      <c r="D688" s="34" t="s">
        <v>15</v>
      </c>
      <c r="E688" s="35">
        <v>48.37</v>
      </c>
    </row>
    <row r="689" spans="1:5" x14ac:dyDescent="0.3">
      <c r="A689" s="31">
        <v>756</v>
      </c>
      <c r="B689" s="32" t="s">
        <v>1345</v>
      </c>
      <c r="C689" s="33" t="s">
        <v>1346</v>
      </c>
      <c r="D689" s="34" t="s">
        <v>12</v>
      </c>
      <c r="E689" s="35">
        <v>10.78</v>
      </c>
    </row>
    <row r="690" spans="1:5" x14ac:dyDescent="0.3">
      <c r="A690" s="31">
        <v>757</v>
      </c>
      <c r="B690" s="32" t="s">
        <v>1347</v>
      </c>
      <c r="C690" s="33" t="s">
        <v>1348</v>
      </c>
      <c r="D690" s="34" t="s">
        <v>188</v>
      </c>
      <c r="E690" s="35">
        <v>60.22</v>
      </c>
    </row>
    <row r="691" spans="1:5" x14ac:dyDescent="0.3">
      <c r="A691" s="31">
        <v>758</v>
      </c>
      <c r="B691" s="32" t="s">
        <v>1349</v>
      </c>
      <c r="C691" s="33" t="s">
        <v>1350</v>
      </c>
      <c r="D691" s="34" t="s">
        <v>12</v>
      </c>
      <c r="E691" s="35">
        <v>1122.04</v>
      </c>
    </row>
    <row r="692" spans="1:5" x14ac:dyDescent="0.3">
      <c r="A692" s="31">
        <v>759</v>
      </c>
      <c r="B692" s="32" t="s">
        <v>1351</v>
      </c>
      <c r="C692" s="33" t="s">
        <v>1352</v>
      </c>
      <c r="D692" s="34" t="s">
        <v>12</v>
      </c>
      <c r="E692" s="35">
        <v>247.45</v>
      </c>
    </row>
    <row r="693" spans="1:5" x14ac:dyDescent="0.3">
      <c r="A693" s="31">
        <v>760</v>
      </c>
      <c r="B693" s="32" t="s">
        <v>1353</v>
      </c>
      <c r="C693" s="33" t="s">
        <v>1354</v>
      </c>
      <c r="D693" s="34" t="s">
        <v>12</v>
      </c>
      <c r="E693" s="35">
        <v>708.22</v>
      </c>
    </row>
    <row r="694" spans="1:5" x14ac:dyDescent="0.3">
      <c r="A694" s="31">
        <v>761</v>
      </c>
      <c r="B694" s="32" t="s">
        <v>1355</v>
      </c>
      <c r="C694" s="33" t="s">
        <v>1356</v>
      </c>
      <c r="D694" s="34" t="s">
        <v>12</v>
      </c>
      <c r="E694" s="35">
        <v>1521.1</v>
      </c>
    </row>
    <row r="695" spans="1:5" x14ac:dyDescent="0.3">
      <c r="A695" s="31">
        <v>762</v>
      </c>
      <c r="B695" s="32" t="s">
        <v>1357</v>
      </c>
      <c r="C695" s="33" t="s">
        <v>1358</v>
      </c>
      <c r="D695" s="34" t="s">
        <v>99</v>
      </c>
      <c r="E695" s="35">
        <v>56.71</v>
      </c>
    </row>
    <row r="696" spans="1:5" x14ac:dyDescent="0.3">
      <c r="A696" s="31">
        <v>763</v>
      </c>
      <c r="B696" s="32" t="s">
        <v>1359</v>
      </c>
      <c r="C696" s="33" t="s">
        <v>1360</v>
      </c>
      <c r="D696" s="34" t="s">
        <v>15</v>
      </c>
      <c r="E696" s="35">
        <v>23.77</v>
      </c>
    </row>
    <row r="697" spans="1:5" x14ac:dyDescent="0.3">
      <c r="A697" s="31">
        <v>764</v>
      </c>
      <c r="B697" s="32" t="s">
        <v>1361</v>
      </c>
      <c r="C697" s="33" t="s">
        <v>1362</v>
      </c>
      <c r="D697" s="34" t="s">
        <v>52</v>
      </c>
      <c r="E697" s="35">
        <v>581.39</v>
      </c>
    </row>
    <row r="698" spans="1:5" x14ac:dyDescent="0.3">
      <c r="A698" s="31">
        <v>765</v>
      </c>
      <c r="B698" s="32" t="s">
        <v>1363</v>
      </c>
      <c r="C698" s="33" t="s">
        <v>1364</v>
      </c>
      <c r="D698" s="34" t="s">
        <v>12</v>
      </c>
      <c r="E698" s="35">
        <v>235.06</v>
      </c>
    </row>
    <row r="699" spans="1:5" x14ac:dyDescent="0.3">
      <c r="A699" s="31">
        <v>766</v>
      </c>
      <c r="B699" s="32" t="s">
        <v>1365</v>
      </c>
      <c r="C699" s="33" t="s">
        <v>1366</v>
      </c>
      <c r="D699" s="34" t="s">
        <v>12</v>
      </c>
      <c r="E699" s="35">
        <v>250.22</v>
      </c>
    </row>
    <row r="700" spans="1:5" x14ac:dyDescent="0.3">
      <c r="A700" s="31">
        <v>767</v>
      </c>
      <c r="B700" s="32" t="s">
        <v>1367</v>
      </c>
      <c r="C700" s="33" t="s">
        <v>1368</v>
      </c>
      <c r="D700" s="34" t="s">
        <v>12</v>
      </c>
      <c r="E700" s="35">
        <v>265.37</v>
      </c>
    </row>
    <row r="701" spans="1:5" x14ac:dyDescent="0.3">
      <c r="A701" s="31">
        <v>768</v>
      </c>
      <c r="B701" s="32" t="s">
        <v>1369</v>
      </c>
      <c r="C701" s="33" t="s">
        <v>1370</v>
      </c>
      <c r="D701" s="34" t="s">
        <v>12</v>
      </c>
      <c r="E701" s="35">
        <v>289.64</v>
      </c>
    </row>
    <row r="702" spans="1:5" x14ac:dyDescent="0.3">
      <c r="A702" s="31">
        <v>769</v>
      </c>
      <c r="B702" s="32" t="s">
        <v>1371</v>
      </c>
      <c r="C702" s="33" t="s">
        <v>1372</v>
      </c>
      <c r="D702" s="34" t="s">
        <v>12</v>
      </c>
      <c r="E702" s="35">
        <v>166.47</v>
      </c>
    </row>
    <row r="703" spans="1:5" x14ac:dyDescent="0.3">
      <c r="A703" s="31">
        <v>770</v>
      </c>
      <c r="B703" s="32" t="s">
        <v>1373</v>
      </c>
      <c r="C703" s="33" t="s">
        <v>1374</v>
      </c>
      <c r="D703" s="34" t="s">
        <v>12</v>
      </c>
      <c r="E703" s="35">
        <v>181.63</v>
      </c>
    </row>
    <row r="704" spans="1:5" x14ac:dyDescent="0.3">
      <c r="A704" s="31">
        <v>771</v>
      </c>
      <c r="B704" s="32" t="s">
        <v>1375</v>
      </c>
      <c r="C704" s="33" t="s">
        <v>1376</v>
      </c>
      <c r="D704" s="34" t="s">
        <v>12</v>
      </c>
      <c r="E704" s="35">
        <v>196.79</v>
      </c>
    </row>
    <row r="705" spans="1:5" x14ac:dyDescent="0.3">
      <c r="A705" s="31">
        <v>772</v>
      </c>
      <c r="B705" s="32" t="s">
        <v>1377</v>
      </c>
      <c r="C705" s="33" t="s">
        <v>1378</v>
      </c>
      <c r="D705" s="34" t="s">
        <v>12</v>
      </c>
      <c r="E705" s="35">
        <v>215</v>
      </c>
    </row>
    <row r="706" spans="1:5" x14ac:dyDescent="0.3">
      <c r="A706" s="31">
        <v>773</v>
      </c>
      <c r="B706" s="32" t="s">
        <v>1379</v>
      </c>
      <c r="C706" s="33" t="s">
        <v>1380</v>
      </c>
      <c r="D706" s="34" t="s">
        <v>12</v>
      </c>
      <c r="E706" s="35">
        <v>133.84</v>
      </c>
    </row>
    <row r="707" spans="1:5" x14ac:dyDescent="0.3">
      <c r="A707" s="31">
        <v>774</v>
      </c>
      <c r="B707" s="32" t="s">
        <v>1381</v>
      </c>
      <c r="C707" s="33" t="s">
        <v>1382</v>
      </c>
      <c r="D707" s="34" t="s">
        <v>12</v>
      </c>
      <c r="E707" s="35">
        <v>43.2</v>
      </c>
    </row>
    <row r="708" spans="1:5" x14ac:dyDescent="0.3">
      <c r="A708" s="31">
        <v>775</v>
      </c>
      <c r="B708" s="32" t="s">
        <v>1383</v>
      </c>
      <c r="C708" s="33" t="s">
        <v>1384</v>
      </c>
      <c r="D708" s="34" t="s">
        <v>12</v>
      </c>
      <c r="E708" s="35">
        <v>29.29</v>
      </c>
    </row>
    <row r="709" spans="1:5" ht="20.399999999999999" x14ac:dyDescent="0.3">
      <c r="A709" s="31">
        <v>776</v>
      </c>
      <c r="B709" s="32" t="s">
        <v>1385</v>
      </c>
      <c r="C709" s="33" t="s">
        <v>1386</v>
      </c>
      <c r="D709" s="34" t="s">
        <v>12</v>
      </c>
      <c r="E709" s="35">
        <v>62.8</v>
      </c>
    </row>
    <row r="710" spans="1:5" x14ac:dyDescent="0.3">
      <c r="A710" s="31">
        <v>777</v>
      </c>
      <c r="B710" s="32" t="s">
        <v>1387</v>
      </c>
      <c r="C710" s="33" t="s">
        <v>1388</v>
      </c>
      <c r="D710" s="34" t="s">
        <v>55</v>
      </c>
      <c r="E710" s="35">
        <v>8105.53</v>
      </c>
    </row>
    <row r="711" spans="1:5" x14ac:dyDescent="0.3">
      <c r="A711" s="31">
        <v>778</v>
      </c>
      <c r="B711" s="32" t="s">
        <v>1389</v>
      </c>
      <c r="C711" s="33" t="s">
        <v>1390</v>
      </c>
      <c r="D711" s="34" t="s">
        <v>52</v>
      </c>
      <c r="E711" s="35">
        <v>581.39</v>
      </c>
    </row>
    <row r="712" spans="1:5" ht="21.6" x14ac:dyDescent="0.3">
      <c r="A712" s="31">
        <v>779</v>
      </c>
      <c r="B712" s="32" t="s">
        <v>1391</v>
      </c>
      <c r="C712" s="33" t="s">
        <v>484</v>
      </c>
      <c r="D712" s="34" t="s">
        <v>485</v>
      </c>
      <c r="E712" s="35">
        <v>25.78</v>
      </c>
    </row>
    <row r="713" spans="1:5" ht="20.399999999999999" x14ac:dyDescent="0.3">
      <c r="A713" s="31">
        <v>780</v>
      </c>
      <c r="B713" s="32" t="s">
        <v>1392</v>
      </c>
      <c r="C713" s="33" t="s">
        <v>487</v>
      </c>
      <c r="D713" s="34" t="s">
        <v>188</v>
      </c>
      <c r="E713" s="35">
        <v>22.47</v>
      </c>
    </row>
    <row r="714" spans="1:5" x14ac:dyDescent="0.3">
      <c r="A714" s="31">
        <v>781</v>
      </c>
      <c r="B714" s="32" t="s">
        <v>1393</v>
      </c>
      <c r="C714" s="33" t="s">
        <v>1390</v>
      </c>
      <c r="D714" s="34" t="s">
        <v>52</v>
      </c>
      <c r="E714" s="35">
        <v>581.39</v>
      </c>
    </row>
    <row r="715" spans="1:5" x14ac:dyDescent="0.3">
      <c r="A715" s="31">
        <v>782</v>
      </c>
      <c r="B715" s="32" t="s">
        <v>1394</v>
      </c>
      <c r="C715" s="33" t="s">
        <v>1395</v>
      </c>
      <c r="D715" s="34" t="s">
        <v>12</v>
      </c>
      <c r="E715" s="35">
        <v>90.44</v>
      </c>
    </row>
    <row r="716" spans="1:5" x14ac:dyDescent="0.3">
      <c r="A716" s="31">
        <v>783</v>
      </c>
      <c r="B716" s="32" t="s">
        <v>1396</v>
      </c>
      <c r="C716" s="33" t="s">
        <v>1397</v>
      </c>
      <c r="D716" s="34" t="s">
        <v>12</v>
      </c>
      <c r="E716" s="35">
        <v>83.68</v>
      </c>
    </row>
    <row r="717" spans="1:5" x14ac:dyDescent="0.3">
      <c r="A717" s="31">
        <v>784</v>
      </c>
      <c r="B717" s="32" t="s">
        <v>1398</v>
      </c>
      <c r="C717" s="33" t="s">
        <v>1399</v>
      </c>
      <c r="D717" s="34" t="s">
        <v>12</v>
      </c>
      <c r="E717" s="35">
        <v>121.39</v>
      </c>
    </row>
    <row r="718" spans="1:5" x14ac:dyDescent="0.3">
      <c r="A718" s="31">
        <v>785</v>
      </c>
      <c r="B718" s="32" t="s">
        <v>1400</v>
      </c>
      <c r="C718" s="33" t="s">
        <v>1401</v>
      </c>
      <c r="D718" s="34" t="s">
        <v>12</v>
      </c>
      <c r="E718" s="35">
        <v>99.44</v>
      </c>
    </row>
    <row r="719" spans="1:5" x14ac:dyDescent="0.3">
      <c r="A719" s="31">
        <v>786</v>
      </c>
      <c r="B719" s="32" t="s">
        <v>1402</v>
      </c>
      <c r="C719" s="33" t="s">
        <v>1403</v>
      </c>
      <c r="D719" s="34" t="s">
        <v>52</v>
      </c>
      <c r="E719" s="35">
        <v>581.39</v>
      </c>
    </row>
    <row r="720" spans="1:5" x14ac:dyDescent="0.3">
      <c r="A720" s="31">
        <v>787</v>
      </c>
      <c r="B720" s="32" t="s">
        <v>1404</v>
      </c>
      <c r="C720" s="33" t="s">
        <v>1405</v>
      </c>
      <c r="D720" s="34" t="s">
        <v>12</v>
      </c>
      <c r="E720" s="35">
        <v>84.24</v>
      </c>
    </row>
    <row r="721" spans="1:5" x14ac:dyDescent="0.3">
      <c r="A721" s="31">
        <v>788</v>
      </c>
      <c r="B721" s="32" t="s">
        <v>1406</v>
      </c>
      <c r="C721" s="33" t="s">
        <v>1407</v>
      </c>
      <c r="D721" s="34" t="s">
        <v>12</v>
      </c>
      <c r="E721" s="35">
        <v>148.63999999999999</v>
      </c>
    </row>
    <row r="722" spans="1:5" x14ac:dyDescent="0.3">
      <c r="A722" s="31">
        <v>789</v>
      </c>
      <c r="B722" s="32" t="s">
        <v>1408</v>
      </c>
      <c r="C722" s="33" t="s">
        <v>1409</v>
      </c>
      <c r="D722" s="34" t="s">
        <v>12</v>
      </c>
      <c r="E722" s="35">
        <v>133</v>
      </c>
    </row>
    <row r="723" spans="1:5" x14ac:dyDescent="0.3">
      <c r="A723" s="31">
        <v>790</v>
      </c>
      <c r="B723" s="32" t="s">
        <v>1410</v>
      </c>
      <c r="C723" s="33" t="s">
        <v>1411</v>
      </c>
      <c r="D723" s="34" t="s">
        <v>12</v>
      </c>
      <c r="E723" s="35">
        <v>57.48</v>
      </c>
    </row>
    <row r="724" spans="1:5" x14ac:dyDescent="0.3">
      <c r="A724" s="31">
        <v>791</v>
      </c>
      <c r="B724" s="32" t="s">
        <v>1412</v>
      </c>
      <c r="C724" s="33" t="s">
        <v>1413</v>
      </c>
      <c r="D724" s="34" t="s">
        <v>12</v>
      </c>
      <c r="E724" s="35">
        <v>108.8</v>
      </c>
    </row>
    <row r="725" spans="1:5" x14ac:dyDescent="0.3">
      <c r="A725" s="31">
        <v>792</v>
      </c>
      <c r="B725" s="32" t="s">
        <v>1414</v>
      </c>
      <c r="C725" s="33" t="s">
        <v>1415</v>
      </c>
      <c r="D725" s="34" t="s">
        <v>12</v>
      </c>
      <c r="E725" s="35">
        <v>50.59</v>
      </c>
    </row>
    <row r="726" spans="1:5" x14ac:dyDescent="0.3">
      <c r="A726" s="31">
        <v>793</v>
      </c>
      <c r="B726" s="32" t="s">
        <v>1416</v>
      </c>
      <c r="C726" s="33" t="s">
        <v>1417</v>
      </c>
      <c r="D726" s="34" t="s">
        <v>12</v>
      </c>
      <c r="E726" s="35">
        <v>80.180000000000007</v>
      </c>
    </row>
    <row r="727" spans="1:5" x14ac:dyDescent="0.3">
      <c r="A727" s="31">
        <v>794</v>
      </c>
      <c r="B727" s="32" t="s">
        <v>1418</v>
      </c>
      <c r="C727" s="33" t="s">
        <v>1419</v>
      </c>
      <c r="D727" s="34" t="s">
        <v>12</v>
      </c>
      <c r="E727" s="35">
        <v>96.32</v>
      </c>
    </row>
    <row r="728" spans="1:5" x14ac:dyDescent="0.3">
      <c r="A728" s="31">
        <v>795</v>
      </c>
      <c r="B728" s="32" t="s">
        <v>1420</v>
      </c>
      <c r="C728" s="33" t="s">
        <v>1421</v>
      </c>
      <c r="D728" s="34" t="s">
        <v>12</v>
      </c>
      <c r="E728" s="35">
        <v>114.59</v>
      </c>
    </row>
    <row r="729" spans="1:5" ht="20.399999999999999" x14ac:dyDescent="0.3">
      <c r="A729" s="31">
        <v>796</v>
      </c>
      <c r="B729" s="32" t="s">
        <v>1422</v>
      </c>
      <c r="C729" s="33" t="s">
        <v>1423</v>
      </c>
      <c r="D729" s="34" t="s">
        <v>12</v>
      </c>
      <c r="E729" s="35">
        <v>118.9</v>
      </c>
    </row>
    <row r="730" spans="1:5" ht="20.399999999999999" x14ac:dyDescent="0.3">
      <c r="A730" s="31">
        <v>797</v>
      </c>
      <c r="B730" s="32" t="s">
        <v>1424</v>
      </c>
      <c r="C730" s="33" t="s">
        <v>1425</v>
      </c>
      <c r="D730" s="34" t="s">
        <v>12</v>
      </c>
      <c r="E730" s="35">
        <v>119.52</v>
      </c>
    </row>
    <row r="731" spans="1:5" ht="20.399999999999999" x14ac:dyDescent="0.3">
      <c r="A731" s="31">
        <v>798</v>
      </c>
      <c r="B731" s="32" t="s">
        <v>1426</v>
      </c>
      <c r="C731" s="33" t="s">
        <v>1427</v>
      </c>
      <c r="D731" s="34" t="s">
        <v>12</v>
      </c>
      <c r="E731" s="35">
        <v>110.92</v>
      </c>
    </row>
    <row r="732" spans="1:5" x14ac:dyDescent="0.3">
      <c r="A732" s="31">
        <v>804</v>
      </c>
      <c r="B732" s="32" t="s">
        <v>1428</v>
      </c>
      <c r="C732" s="33" t="s">
        <v>1429</v>
      </c>
      <c r="D732" s="34" t="s">
        <v>12</v>
      </c>
      <c r="E732" s="35">
        <v>145.12</v>
      </c>
    </row>
    <row r="733" spans="1:5" ht="20.399999999999999" x14ac:dyDescent="0.3">
      <c r="A733" s="31">
        <v>805</v>
      </c>
      <c r="B733" s="32" t="s">
        <v>1430</v>
      </c>
      <c r="C733" s="33" t="s">
        <v>1431</v>
      </c>
      <c r="D733" s="34" t="s">
        <v>12</v>
      </c>
      <c r="E733" s="35">
        <v>145.66</v>
      </c>
    </row>
    <row r="734" spans="1:5" ht="20.399999999999999" x14ac:dyDescent="0.3">
      <c r="A734" s="31">
        <v>806</v>
      </c>
      <c r="B734" s="32" t="s">
        <v>1432</v>
      </c>
      <c r="C734" s="33" t="s">
        <v>1433</v>
      </c>
      <c r="D734" s="34" t="s">
        <v>12</v>
      </c>
      <c r="E734" s="35">
        <v>165.38</v>
      </c>
    </row>
    <row r="735" spans="1:5" ht="20.399999999999999" x14ac:dyDescent="0.3">
      <c r="A735" s="31">
        <v>807</v>
      </c>
      <c r="B735" s="32" t="s">
        <v>1434</v>
      </c>
      <c r="C735" s="33" t="s">
        <v>1435</v>
      </c>
      <c r="D735" s="34" t="s">
        <v>12</v>
      </c>
      <c r="E735" s="35">
        <v>327.9</v>
      </c>
    </row>
    <row r="736" spans="1:5" ht="20.399999999999999" x14ac:dyDescent="0.3">
      <c r="A736" s="31">
        <v>808</v>
      </c>
      <c r="B736" s="32" t="s">
        <v>1436</v>
      </c>
      <c r="C736" s="33" t="s">
        <v>1437</v>
      </c>
      <c r="D736" s="34" t="s">
        <v>12</v>
      </c>
      <c r="E736" s="35">
        <v>365.78</v>
      </c>
    </row>
    <row r="737" spans="1:5" ht="20.399999999999999" x14ac:dyDescent="0.3">
      <c r="A737" s="31">
        <v>809</v>
      </c>
      <c r="B737" s="32" t="s">
        <v>1438</v>
      </c>
      <c r="C737" s="33" t="s">
        <v>1439</v>
      </c>
      <c r="D737" s="34" t="s">
        <v>12</v>
      </c>
      <c r="E737" s="35">
        <v>187.47</v>
      </c>
    </row>
    <row r="738" spans="1:5" ht="20.399999999999999" x14ac:dyDescent="0.3">
      <c r="A738" s="31">
        <v>810</v>
      </c>
      <c r="B738" s="32" t="s">
        <v>1440</v>
      </c>
      <c r="C738" s="33" t="s">
        <v>1441</v>
      </c>
      <c r="D738" s="34" t="s">
        <v>12</v>
      </c>
      <c r="E738" s="35">
        <v>209.13</v>
      </c>
    </row>
    <row r="739" spans="1:5" x14ac:dyDescent="0.3">
      <c r="A739" s="31">
        <v>811</v>
      </c>
      <c r="B739" s="32" t="s">
        <v>1442</v>
      </c>
      <c r="C739" s="33" t="s">
        <v>1443</v>
      </c>
      <c r="D739" s="34" t="s">
        <v>99</v>
      </c>
      <c r="E739" s="35">
        <v>36.71</v>
      </c>
    </row>
    <row r="740" spans="1:5" x14ac:dyDescent="0.3">
      <c r="A740" s="31">
        <v>812</v>
      </c>
      <c r="B740" s="32" t="s">
        <v>1444</v>
      </c>
      <c r="C740" s="33" t="s">
        <v>1445</v>
      </c>
      <c r="D740" s="34" t="s">
        <v>99</v>
      </c>
      <c r="E740" s="35">
        <v>167.8</v>
      </c>
    </row>
    <row r="741" spans="1:5" x14ac:dyDescent="0.3">
      <c r="A741" s="31">
        <v>813</v>
      </c>
      <c r="B741" s="32" t="s">
        <v>1446</v>
      </c>
      <c r="C741" s="33" t="s">
        <v>1447</v>
      </c>
      <c r="D741" s="34" t="s">
        <v>12</v>
      </c>
      <c r="E741" s="35">
        <v>137.69</v>
      </c>
    </row>
    <row r="742" spans="1:5" x14ac:dyDescent="0.3">
      <c r="A742" s="31">
        <v>814</v>
      </c>
      <c r="B742" s="32" t="s">
        <v>1448</v>
      </c>
      <c r="C742" s="33" t="s">
        <v>1449</v>
      </c>
      <c r="D742" s="34" t="s">
        <v>99</v>
      </c>
      <c r="E742" s="35">
        <v>198.56</v>
      </c>
    </row>
    <row r="743" spans="1:5" x14ac:dyDescent="0.3">
      <c r="A743" s="31">
        <v>815</v>
      </c>
      <c r="B743" s="32" t="s">
        <v>1450</v>
      </c>
      <c r="C743" s="33" t="s">
        <v>1451</v>
      </c>
      <c r="D743" s="34" t="s">
        <v>99</v>
      </c>
      <c r="E743" s="35">
        <v>100.01</v>
      </c>
    </row>
    <row r="744" spans="1:5" x14ac:dyDescent="0.3">
      <c r="A744" s="31">
        <v>816</v>
      </c>
      <c r="B744" s="32" t="s">
        <v>1452</v>
      </c>
      <c r="C744" s="33" t="s">
        <v>1453</v>
      </c>
      <c r="D744" s="34" t="s">
        <v>99</v>
      </c>
      <c r="E744" s="35">
        <v>162.6</v>
      </c>
    </row>
    <row r="745" spans="1:5" x14ac:dyDescent="0.3">
      <c r="A745" s="31">
        <v>817</v>
      </c>
      <c r="B745" s="32" t="s">
        <v>1454</v>
      </c>
      <c r="C745" s="33" t="s">
        <v>1455</v>
      </c>
      <c r="D745" s="34" t="s">
        <v>99</v>
      </c>
      <c r="E745" s="35">
        <v>84.26</v>
      </c>
    </row>
    <row r="746" spans="1:5" x14ac:dyDescent="0.3">
      <c r="A746" s="31">
        <v>818</v>
      </c>
      <c r="B746" s="32" t="s">
        <v>1456</v>
      </c>
      <c r="C746" s="33" t="s">
        <v>1457</v>
      </c>
      <c r="D746" s="34" t="s">
        <v>99</v>
      </c>
      <c r="E746" s="35">
        <v>43.27</v>
      </c>
    </row>
    <row r="747" spans="1:5" x14ac:dyDescent="0.3">
      <c r="A747" s="31">
        <v>819</v>
      </c>
      <c r="B747" s="32" t="s">
        <v>1458</v>
      </c>
      <c r="C747" s="33" t="s">
        <v>1459</v>
      </c>
      <c r="D747" s="34" t="s">
        <v>12</v>
      </c>
      <c r="E747" s="35">
        <v>718.3</v>
      </c>
    </row>
    <row r="748" spans="1:5" x14ac:dyDescent="0.3">
      <c r="A748" s="31">
        <v>820</v>
      </c>
      <c r="B748" s="32" t="s">
        <v>1460</v>
      </c>
      <c r="C748" s="33" t="s">
        <v>1461</v>
      </c>
      <c r="D748" s="34" t="s">
        <v>52</v>
      </c>
      <c r="E748" s="35">
        <v>581.39</v>
      </c>
    </row>
    <row r="749" spans="1:5" x14ac:dyDescent="0.3">
      <c r="A749" s="31">
        <v>821</v>
      </c>
      <c r="B749" s="32" t="s">
        <v>1462</v>
      </c>
      <c r="C749" s="33" t="s">
        <v>1463</v>
      </c>
      <c r="D749" s="34" t="s">
        <v>99</v>
      </c>
      <c r="E749" s="35">
        <v>71.2</v>
      </c>
    </row>
    <row r="750" spans="1:5" x14ac:dyDescent="0.3">
      <c r="A750" s="31">
        <v>822</v>
      </c>
      <c r="B750" s="32" t="s">
        <v>1464</v>
      </c>
      <c r="C750" s="33" t="s">
        <v>1465</v>
      </c>
      <c r="D750" s="34" t="s">
        <v>99</v>
      </c>
      <c r="E750" s="35">
        <v>75.349999999999994</v>
      </c>
    </row>
    <row r="751" spans="1:5" x14ac:dyDescent="0.3">
      <c r="A751" s="31">
        <v>823</v>
      </c>
      <c r="B751" s="32" t="s">
        <v>1466</v>
      </c>
      <c r="C751" s="33" t="s">
        <v>1467</v>
      </c>
      <c r="D751" s="34" t="s">
        <v>99</v>
      </c>
      <c r="E751" s="35">
        <v>101.94</v>
      </c>
    </row>
    <row r="752" spans="1:5" x14ac:dyDescent="0.3">
      <c r="A752" s="31">
        <v>824</v>
      </c>
      <c r="B752" s="32" t="s">
        <v>1468</v>
      </c>
      <c r="C752" s="33" t="s">
        <v>1469</v>
      </c>
      <c r="D752" s="34" t="s">
        <v>99</v>
      </c>
      <c r="E752" s="35">
        <v>90.23</v>
      </c>
    </row>
    <row r="753" spans="1:5" x14ac:dyDescent="0.3">
      <c r="A753" s="31">
        <v>825</v>
      </c>
      <c r="B753" s="32" t="s">
        <v>1470</v>
      </c>
      <c r="C753" s="33" t="s">
        <v>1471</v>
      </c>
      <c r="D753" s="34" t="s">
        <v>99</v>
      </c>
      <c r="E753" s="35">
        <v>112.36</v>
      </c>
    </row>
    <row r="754" spans="1:5" x14ac:dyDescent="0.3">
      <c r="A754" s="31">
        <v>826</v>
      </c>
      <c r="B754" s="32" t="s">
        <v>1472</v>
      </c>
      <c r="C754" s="33" t="s">
        <v>1473</v>
      </c>
      <c r="D754" s="34" t="s">
        <v>99</v>
      </c>
      <c r="E754" s="35">
        <v>156.65</v>
      </c>
    </row>
    <row r="755" spans="1:5" x14ac:dyDescent="0.3">
      <c r="A755" s="31">
        <v>827</v>
      </c>
      <c r="B755" s="32" t="s">
        <v>1474</v>
      </c>
      <c r="C755" s="33" t="s">
        <v>1475</v>
      </c>
      <c r="D755" s="34" t="s">
        <v>99</v>
      </c>
      <c r="E755" s="35">
        <v>69.31</v>
      </c>
    </row>
    <row r="756" spans="1:5" x14ac:dyDescent="0.3">
      <c r="A756" s="31">
        <v>828</v>
      </c>
      <c r="B756" s="32" t="s">
        <v>1476</v>
      </c>
      <c r="C756" s="33" t="s">
        <v>1477</v>
      </c>
      <c r="D756" s="34" t="s">
        <v>99</v>
      </c>
      <c r="E756" s="35">
        <v>87.99</v>
      </c>
    </row>
    <row r="757" spans="1:5" x14ac:dyDescent="0.3">
      <c r="A757" s="31">
        <v>829</v>
      </c>
      <c r="B757" s="32" t="s">
        <v>1478</v>
      </c>
      <c r="C757" s="33" t="s">
        <v>1479</v>
      </c>
      <c r="D757" s="34" t="s">
        <v>99</v>
      </c>
      <c r="E757" s="35">
        <v>50.9</v>
      </c>
    </row>
    <row r="758" spans="1:5" x14ac:dyDescent="0.3">
      <c r="A758" s="31">
        <v>830</v>
      </c>
      <c r="B758" s="32" t="s">
        <v>1480</v>
      </c>
      <c r="C758" s="33" t="s">
        <v>1481</v>
      </c>
      <c r="D758" s="34" t="s">
        <v>99</v>
      </c>
      <c r="E758" s="35">
        <v>63.73</v>
      </c>
    </row>
    <row r="759" spans="1:5" x14ac:dyDescent="0.3">
      <c r="A759" s="31">
        <v>831</v>
      </c>
      <c r="B759" s="32" t="s">
        <v>1482</v>
      </c>
      <c r="C759" s="33" t="s">
        <v>1483</v>
      </c>
      <c r="D759" s="34" t="s">
        <v>99</v>
      </c>
      <c r="E759" s="35">
        <v>101.31</v>
      </c>
    </row>
    <row r="760" spans="1:5" x14ac:dyDescent="0.3">
      <c r="A760" s="31">
        <v>832</v>
      </c>
      <c r="B760" s="32" t="s">
        <v>1484</v>
      </c>
      <c r="C760" s="33" t="s">
        <v>1485</v>
      </c>
      <c r="D760" s="34" t="s">
        <v>99</v>
      </c>
      <c r="E760" s="35">
        <v>137.32</v>
      </c>
    </row>
    <row r="761" spans="1:5" x14ac:dyDescent="0.3">
      <c r="A761" s="31">
        <v>833</v>
      </c>
      <c r="B761" s="32" t="s">
        <v>1486</v>
      </c>
      <c r="C761" s="33" t="s">
        <v>1487</v>
      </c>
      <c r="D761" s="34" t="s">
        <v>99</v>
      </c>
      <c r="E761" s="35">
        <v>53.53</v>
      </c>
    </row>
    <row r="762" spans="1:5" x14ac:dyDescent="0.3">
      <c r="A762" s="31">
        <v>834</v>
      </c>
      <c r="B762" s="32" t="s">
        <v>1488</v>
      </c>
      <c r="C762" s="33" t="s">
        <v>1489</v>
      </c>
      <c r="D762" s="34" t="s">
        <v>99</v>
      </c>
      <c r="E762" s="35">
        <v>110.5</v>
      </c>
    </row>
    <row r="763" spans="1:5" x14ac:dyDescent="0.3">
      <c r="A763" s="31">
        <v>835</v>
      </c>
      <c r="B763" s="32" t="s">
        <v>1490</v>
      </c>
      <c r="C763" s="33" t="s">
        <v>1491</v>
      </c>
      <c r="D763" s="34" t="s">
        <v>99</v>
      </c>
      <c r="E763" s="35">
        <v>59.27</v>
      </c>
    </row>
    <row r="764" spans="1:5" x14ac:dyDescent="0.3">
      <c r="A764" s="31">
        <v>836</v>
      </c>
      <c r="B764" s="32" t="s">
        <v>1492</v>
      </c>
      <c r="C764" s="33" t="s">
        <v>1493</v>
      </c>
      <c r="D764" s="34" t="s">
        <v>99</v>
      </c>
      <c r="E764" s="35">
        <v>61.15</v>
      </c>
    </row>
    <row r="765" spans="1:5" x14ac:dyDescent="0.3">
      <c r="A765" s="31">
        <v>837</v>
      </c>
      <c r="B765" s="32" t="s">
        <v>1494</v>
      </c>
      <c r="C765" s="33" t="s">
        <v>1495</v>
      </c>
      <c r="D765" s="34" t="s">
        <v>99</v>
      </c>
      <c r="E765" s="35">
        <v>59.4</v>
      </c>
    </row>
    <row r="766" spans="1:5" x14ac:dyDescent="0.3">
      <c r="A766" s="31">
        <v>838</v>
      </c>
      <c r="B766" s="32" t="s">
        <v>1496</v>
      </c>
      <c r="C766" s="33" t="s">
        <v>1497</v>
      </c>
      <c r="D766" s="34" t="s">
        <v>99</v>
      </c>
      <c r="E766" s="35">
        <v>67.63</v>
      </c>
    </row>
    <row r="767" spans="1:5" x14ac:dyDescent="0.3">
      <c r="A767" s="31">
        <v>839</v>
      </c>
      <c r="B767" s="32" t="s">
        <v>1498</v>
      </c>
      <c r="C767" s="33" t="s">
        <v>1499</v>
      </c>
      <c r="D767" s="34" t="s">
        <v>99</v>
      </c>
      <c r="E767" s="35">
        <v>107.11</v>
      </c>
    </row>
    <row r="768" spans="1:5" ht="30.6" x14ac:dyDescent="0.3">
      <c r="A768" s="31">
        <v>840</v>
      </c>
      <c r="B768" s="32" t="s">
        <v>1500</v>
      </c>
      <c r="C768" s="33" t="s">
        <v>1501</v>
      </c>
      <c r="D768" s="34" t="s">
        <v>12</v>
      </c>
      <c r="E768" s="35">
        <v>230.19</v>
      </c>
    </row>
    <row r="769" spans="1:5" ht="20.399999999999999" x14ac:dyDescent="0.3">
      <c r="A769" s="31">
        <v>841</v>
      </c>
      <c r="B769" s="32" t="s">
        <v>1502</v>
      </c>
      <c r="C769" s="33" t="s">
        <v>1503</v>
      </c>
      <c r="D769" s="34" t="s">
        <v>12</v>
      </c>
      <c r="E769" s="35">
        <v>196.15</v>
      </c>
    </row>
    <row r="770" spans="1:5" x14ac:dyDescent="0.3">
      <c r="A770" s="31">
        <v>842</v>
      </c>
      <c r="B770" s="32" t="s">
        <v>1504</v>
      </c>
      <c r="C770" s="33" t="s">
        <v>1505</v>
      </c>
      <c r="D770" s="34" t="s">
        <v>12</v>
      </c>
      <c r="E770" s="35">
        <v>202.46</v>
      </c>
    </row>
    <row r="771" spans="1:5" ht="20.399999999999999" x14ac:dyDescent="0.3">
      <c r="A771" s="31">
        <v>843</v>
      </c>
      <c r="B771" s="32" t="s">
        <v>1506</v>
      </c>
      <c r="C771" s="33" t="s">
        <v>1507</v>
      </c>
      <c r="D771" s="34" t="s">
        <v>12</v>
      </c>
      <c r="E771" s="35">
        <v>130.13</v>
      </c>
    </row>
    <row r="772" spans="1:5" ht="30.6" x14ac:dyDescent="0.3">
      <c r="A772" s="31">
        <v>849</v>
      </c>
      <c r="B772" s="32" t="s">
        <v>1508</v>
      </c>
      <c r="C772" s="33" t="s">
        <v>1509</v>
      </c>
      <c r="D772" s="34" t="s">
        <v>12</v>
      </c>
      <c r="E772" s="35">
        <v>206.27</v>
      </c>
    </row>
    <row r="773" spans="1:5" x14ac:dyDescent="0.3">
      <c r="A773" s="31">
        <v>850</v>
      </c>
      <c r="B773" s="32" t="s">
        <v>1510</v>
      </c>
      <c r="C773" s="33" t="s">
        <v>1511</v>
      </c>
      <c r="D773" s="34" t="s">
        <v>12</v>
      </c>
      <c r="E773" s="35">
        <v>18.8</v>
      </c>
    </row>
    <row r="774" spans="1:5" x14ac:dyDescent="0.3">
      <c r="A774" s="31">
        <v>851</v>
      </c>
      <c r="B774" s="32" t="s">
        <v>1512</v>
      </c>
      <c r="C774" s="33" t="s">
        <v>1513</v>
      </c>
      <c r="D774" s="34" t="s">
        <v>52</v>
      </c>
      <c r="E774" s="35">
        <v>581.39</v>
      </c>
    </row>
    <row r="775" spans="1:5" x14ac:dyDescent="0.3">
      <c r="A775" s="31">
        <v>852</v>
      </c>
      <c r="B775" s="32" t="s">
        <v>1514</v>
      </c>
      <c r="C775" s="33" t="s">
        <v>1515</v>
      </c>
      <c r="D775" s="34" t="s">
        <v>12</v>
      </c>
      <c r="E775" s="35">
        <v>6.18</v>
      </c>
    </row>
    <row r="776" spans="1:5" ht="20.399999999999999" x14ac:dyDescent="0.3">
      <c r="A776" s="31">
        <v>853</v>
      </c>
      <c r="B776" s="32" t="s">
        <v>1516</v>
      </c>
      <c r="C776" s="33" t="s">
        <v>1517</v>
      </c>
      <c r="D776" s="34" t="s">
        <v>12</v>
      </c>
      <c r="E776" s="35">
        <v>27.41</v>
      </c>
    </row>
    <row r="777" spans="1:5" ht="20.399999999999999" x14ac:dyDescent="0.3">
      <c r="A777" s="31">
        <v>854</v>
      </c>
      <c r="B777" s="32" t="s">
        <v>1518</v>
      </c>
      <c r="C777" s="33" t="s">
        <v>1519</v>
      </c>
      <c r="D777" s="34" t="s">
        <v>12</v>
      </c>
      <c r="E777" s="35">
        <v>38.840000000000003</v>
      </c>
    </row>
    <row r="778" spans="1:5" ht="20.399999999999999" x14ac:dyDescent="0.3">
      <c r="A778" s="31">
        <v>855</v>
      </c>
      <c r="B778" s="32" t="s">
        <v>1520</v>
      </c>
      <c r="C778" s="33" t="s">
        <v>1521</v>
      </c>
      <c r="D778" s="34" t="s">
        <v>12</v>
      </c>
      <c r="E778" s="35">
        <v>18.27</v>
      </c>
    </row>
    <row r="779" spans="1:5" ht="20.399999999999999" x14ac:dyDescent="0.3">
      <c r="A779" s="31">
        <v>856</v>
      </c>
      <c r="B779" s="32" t="s">
        <v>1522</v>
      </c>
      <c r="C779" s="33" t="s">
        <v>1523</v>
      </c>
      <c r="D779" s="34" t="s">
        <v>12</v>
      </c>
      <c r="E779" s="35">
        <v>29.7</v>
      </c>
    </row>
    <row r="780" spans="1:5" ht="20.399999999999999" x14ac:dyDescent="0.3">
      <c r="A780" s="31">
        <v>857</v>
      </c>
      <c r="B780" s="32" t="s">
        <v>1524</v>
      </c>
      <c r="C780" s="33" t="s">
        <v>1525</v>
      </c>
      <c r="D780" s="34" t="s">
        <v>99</v>
      </c>
      <c r="E780" s="35">
        <v>4.5599999999999996</v>
      </c>
    </row>
    <row r="781" spans="1:5" x14ac:dyDescent="0.3">
      <c r="A781" s="31">
        <v>858</v>
      </c>
      <c r="B781" s="32" t="s">
        <v>1526</v>
      </c>
      <c r="C781" s="33" t="s">
        <v>1527</v>
      </c>
      <c r="D781" s="34" t="s">
        <v>99</v>
      </c>
      <c r="E781" s="35">
        <v>2.74</v>
      </c>
    </row>
    <row r="782" spans="1:5" x14ac:dyDescent="0.3">
      <c r="A782" s="31">
        <v>859</v>
      </c>
      <c r="B782" s="32" t="s">
        <v>1528</v>
      </c>
      <c r="C782" s="33" t="s">
        <v>1529</v>
      </c>
      <c r="D782" s="34" t="s">
        <v>99</v>
      </c>
      <c r="E782" s="35">
        <v>0.45</v>
      </c>
    </row>
    <row r="783" spans="1:5" x14ac:dyDescent="0.3">
      <c r="A783" s="31">
        <v>860</v>
      </c>
      <c r="B783" s="32" t="s">
        <v>1530</v>
      </c>
      <c r="C783" s="33" t="s">
        <v>1531</v>
      </c>
      <c r="D783" s="34" t="s">
        <v>15</v>
      </c>
      <c r="E783" s="35">
        <v>6.85</v>
      </c>
    </row>
    <row r="784" spans="1:5" x14ac:dyDescent="0.3">
      <c r="A784" s="31">
        <v>861</v>
      </c>
      <c r="B784" s="32" t="s">
        <v>1532</v>
      </c>
      <c r="C784" s="33" t="s">
        <v>1533</v>
      </c>
      <c r="D784" s="34" t="s">
        <v>12</v>
      </c>
      <c r="E784" s="35">
        <v>6.71</v>
      </c>
    </row>
    <row r="785" spans="1:5" x14ac:dyDescent="0.3">
      <c r="A785" s="31">
        <v>862</v>
      </c>
      <c r="B785" s="32" t="s">
        <v>1534</v>
      </c>
      <c r="C785" s="33" t="s">
        <v>1535</v>
      </c>
      <c r="D785" s="34" t="s">
        <v>12</v>
      </c>
      <c r="E785" s="35">
        <v>4.63</v>
      </c>
    </row>
    <row r="786" spans="1:5" x14ac:dyDescent="0.3">
      <c r="A786" s="31">
        <v>863</v>
      </c>
      <c r="B786" s="32" t="s">
        <v>1536</v>
      </c>
      <c r="C786" s="33" t="s">
        <v>1537</v>
      </c>
      <c r="D786" s="34" t="s">
        <v>99</v>
      </c>
      <c r="E786" s="35">
        <v>6.18</v>
      </c>
    </row>
    <row r="787" spans="1:5" x14ac:dyDescent="0.3">
      <c r="A787" s="31">
        <v>864</v>
      </c>
      <c r="B787" s="32" t="s">
        <v>1538</v>
      </c>
      <c r="C787" s="33" t="s">
        <v>1539</v>
      </c>
      <c r="D787" s="34" t="s">
        <v>99</v>
      </c>
      <c r="E787" s="35">
        <v>1.54</v>
      </c>
    </row>
    <row r="788" spans="1:5" x14ac:dyDescent="0.3">
      <c r="A788" s="31">
        <v>865</v>
      </c>
      <c r="B788" s="32" t="s">
        <v>1540</v>
      </c>
      <c r="C788" s="33" t="s">
        <v>1541</v>
      </c>
      <c r="D788" s="34" t="s">
        <v>12</v>
      </c>
      <c r="E788" s="35">
        <v>8.32</v>
      </c>
    </row>
    <row r="789" spans="1:5" ht="20.399999999999999" x14ac:dyDescent="0.3">
      <c r="A789" s="31">
        <v>866</v>
      </c>
      <c r="B789" s="32" t="s">
        <v>1542</v>
      </c>
      <c r="C789" s="33" t="s">
        <v>1543</v>
      </c>
      <c r="D789" s="34" t="s">
        <v>12</v>
      </c>
      <c r="E789" s="35">
        <v>5.78</v>
      </c>
    </row>
    <row r="790" spans="1:5" x14ac:dyDescent="0.3">
      <c r="A790" s="31">
        <v>867</v>
      </c>
      <c r="B790" s="32" t="s">
        <v>1544</v>
      </c>
      <c r="C790" s="33" t="s">
        <v>1545</v>
      </c>
      <c r="D790" s="34" t="s">
        <v>99</v>
      </c>
      <c r="E790" s="35">
        <v>10.3</v>
      </c>
    </row>
    <row r="791" spans="1:5" x14ac:dyDescent="0.3">
      <c r="A791" s="31">
        <v>868</v>
      </c>
      <c r="B791" s="32" t="s">
        <v>1546</v>
      </c>
      <c r="C791" s="33" t="s">
        <v>1547</v>
      </c>
      <c r="D791" s="34" t="s">
        <v>99</v>
      </c>
      <c r="E791" s="35">
        <v>2.57</v>
      </c>
    </row>
    <row r="792" spans="1:5" x14ac:dyDescent="0.3">
      <c r="A792" s="31">
        <v>869</v>
      </c>
      <c r="B792" s="32" t="s">
        <v>1548</v>
      </c>
      <c r="C792" s="33" t="s">
        <v>159</v>
      </c>
      <c r="D792" s="34" t="s">
        <v>52</v>
      </c>
      <c r="E792" s="35">
        <v>581.39</v>
      </c>
    </row>
    <row r="793" spans="1:5" x14ac:dyDescent="0.3">
      <c r="A793" s="31">
        <v>870</v>
      </c>
      <c r="B793" s="32" t="s">
        <v>1549</v>
      </c>
      <c r="C793" s="33" t="s">
        <v>1550</v>
      </c>
      <c r="D793" s="34" t="s">
        <v>99</v>
      </c>
      <c r="E793" s="35">
        <v>0.93</v>
      </c>
    </row>
    <row r="794" spans="1:5" x14ac:dyDescent="0.3">
      <c r="A794" s="31">
        <v>871</v>
      </c>
      <c r="B794" s="32" t="s">
        <v>1551</v>
      </c>
      <c r="C794" s="33" t="s">
        <v>1552</v>
      </c>
      <c r="D794" s="34" t="s">
        <v>99</v>
      </c>
      <c r="E794" s="35">
        <v>6.61</v>
      </c>
    </row>
    <row r="795" spans="1:5" x14ac:dyDescent="0.3">
      <c r="A795" s="31">
        <v>872</v>
      </c>
      <c r="B795" s="32" t="s">
        <v>1553</v>
      </c>
      <c r="C795" s="33" t="s">
        <v>1554</v>
      </c>
      <c r="D795" s="34" t="s">
        <v>99</v>
      </c>
      <c r="E795" s="35">
        <v>17.45</v>
      </c>
    </row>
    <row r="796" spans="1:5" x14ac:dyDescent="0.3">
      <c r="A796" s="31">
        <v>873</v>
      </c>
      <c r="B796" s="32" t="s">
        <v>1555</v>
      </c>
      <c r="C796" s="33" t="s">
        <v>1556</v>
      </c>
      <c r="D796" s="34" t="s">
        <v>15</v>
      </c>
      <c r="E796" s="35">
        <v>15.99</v>
      </c>
    </row>
    <row r="797" spans="1:5" x14ac:dyDescent="0.3">
      <c r="A797" s="31">
        <v>874</v>
      </c>
      <c r="B797" s="32" t="s">
        <v>1557</v>
      </c>
      <c r="C797" s="33" t="s">
        <v>1558</v>
      </c>
      <c r="D797" s="34" t="s">
        <v>12</v>
      </c>
      <c r="E797" s="35">
        <v>29.18</v>
      </c>
    </row>
    <row r="798" spans="1:5" x14ac:dyDescent="0.3">
      <c r="A798" s="31">
        <v>875</v>
      </c>
      <c r="B798" s="32" t="s">
        <v>1559</v>
      </c>
      <c r="C798" s="33" t="s">
        <v>1560</v>
      </c>
      <c r="D798" s="34" t="s">
        <v>12</v>
      </c>
      <c r="E798" s="35">
        <v>25.47</v>
      </c>
    </row>
    <row r="799" spans="1:5" x14ac:dyDescent="0.3">
      <c r="A799" s="31">
        <v>876</v>
      </c>
      <c r="B799" s="32" t="s">
        <v>1561</v>
      </c>
      <c r="C799" s="33" t="s">
        <v>1562</v>
      </c>
      <c r="D799" s="34" t="s">
        <v>12</v>
      </c>
      <c r="E799" s="35">
        <v>18.27</v>
      </c>
    </row>
    <row r="800" spans="1:5" x14ac:dyDescent="0.3">
      <c r="A800" s="31">
        <v>877</v>
      </c>
      <c r="B800" s="32" t="s">
        <v>1563</v>
      </c>
      <c r="C800" s="33" t="s">
        <v>1564</v>
      </c>
      <c r="D800" s="34" t="s">
        <v>99</v>
      </c>
      <c r="E800" s="35">
        <v>20.77</v>
      </c>
    </row>
    <row r="801" spans="1:5" x14ac:dyDescent="0.3">
      <c r="A801" s="31">
        <v>878</v>
      </c>
      <c r="B801" s="32" t="s">
        <v>1565</v>
      </c>
      <c r="C801" s="33" t="s">
        <v>1566</v>
      </c>
      <c r="D801" s="34" t="s">
        <v>99</v>
      </c>
      <c r="E801" s="35">
        <v>9.1300000000000008</v>
      </c>
    </row>
    <row r="802" spans="1:5" x14ac:dyDescent="0.3">
      <c r="A802" s="31">
        <v>879</v>
      </c>
      <c r="B802" s="32" t="s">
        <v>1567</v>
      </c>
      <c r="C802" s="33" t="s">
        <v>1568</v>
      </c>
      <c r="D802" s="34" t="s">
        <v>52</v>
      </c>
      <c r="E802" s="35">
        <v>581.39</v>
      </c>
    </row>
    <row r="803" spans="1:5" x14ac:dyDescent="0.3">
      <c r="A803" s="31">
        <v>880</v>
      </c>
      <c r="B803" s="32" t="s">
        <v>1569</v>
      </c>
      <c r="C803" s="33" t="s">
        <v>1570</v>
      </c>
      <c r="D803" s="34" t="s">
        <v>99</v>
      </c>
      <c r="E803" s="35">
        <v>8.59</v>
      </c>
    </row>
    <row r="804" spans="1:5" x14ac:dyDescent="0.3">
      <c r="A804" s="31">
        <v>881</v>
      </c>
      <c r="B804" s="32" t="s">
        <v>1571</v>
      </c>
      <c r="C804" s="33" t="s">
        <v>1572</v>
      </c>
      <c r="D804" s="34" t="s">
        <v>99</v>
      </c>
      <c r="E804" s="35">
        <v>18.48</v>
      </c>
    </row>
    <row r="805" spans="1:5" x14ac:dyDescent="0.3">
      <c r="A805" s="31">
        <v>882</v>
      </c>
      <c r="B805" s="32" t="s">
        <v>1573</v>
      </c>
      <c r="C805" s="33" t="s">
        <v>1574</v>
      </c>
      <c r="D805" s="34" t="s">
        <v>99</v>
      </c>
      <c r="E805" s="35">
        <v>29.83</v>
      </c>
    </row>
    <row r="806" spans="1:5" x14ac:dyDescent="0.3">
      <c r="A806" s="31">
        <v>883</v>
      </c>
      <c r="B806" s="32" t="s">
        <v>1575</v>
      </c>
      <c r="C806" s="33" t="s">
        <v>1576</v>
      </c>
      <c r="D806" s="34" t="s">
        <v>99</v>
      </c>
      <c r="E806" s="35">
        <v>49.81</v>
      </c>
    </row>
    <row r="807" spans="1:5" x14ac:dyDescent="0.3">
      <c r="A807" s="31">
        <v>884</v>
      </c>
      <c r="B807" s="32" t="s">
        <v>1577</v>
      </c>
      <c r="C807" s="33" t="s">
        <v>1578</v>
      </c>
      <c r="D807" s="34" t="s">
        <v>99</v>
      </c>
      <c r="E807" s="35">
        <v>67.34</v>
      </c>
    </row>
    <row r="808" spans="1:5" x14ac:dyDescent="0.3">
      <c r="A808" s="31">
        <v>885</v>
      </c>
      <c r="B808" s="32" t="s">
        <v>1579</v>
      </c>
      <c r="C808" s="33" t="s">
        <v>1580</v>
      </c>
      <c r="D808" s="34" t="s">
        <v>1581</v>
      </c>
      <c r="E808" s="35">
        <v>12.19</v>
      </c>
    </row>
    <row r="809" spans="1:5" x14ac:dyDescent="0.3">
      <c r="A809" s="31">
        <v>886</v>
      </c>
      <c r="B809" s="32" t="s">
        <v>1582</v>
      </c>
      <c r="C809" s="33" t="s">
        <v>1583</v>
      </c>
      <c r="D809" s="34" t="s">
        <v>55</v>
      </c>
      <c r="E809" s="35">
        <v>8105.53</v>
      </c>
    </row>
    <row r="810" spans="1:5" x14ac:dyDescent="0.3">
      <c r="A810" s="31">
        <v>887</v>
      </c>
      <c r="B810" s="32" t="s">
        <v>1584</v>
      </c>
      <c r="C810" s="33" t="s">
        <v>1585</v>
      </c>
      <c r="D810" s="34" t="s">
        <v>15</v>
      </c>
      <c r="E810" s="35">
        <v>5.94</v>
      </c>
    </row>
    <row r="811" spans="1:5" x14ac:dyDescent="0.3">
      <c r="A811" s="31">
        <v>888</v>
      </c>
      <c r="B811" s="32" t="s">
        <v>1586</v>
      </c>
      <c r="C811" s="33" t="s">
        <v>1587</v>
      </c>
      <c r="D811" s="34" t="s">
        <v>15</v>
      </c>
      <c r="E811" s="35">
        <v>6.7</v>
      </c>
    </row>
    <row r="812" spans="1:5" ht="20.399999999999999" x14ac:dyDescent="0.3">
      <c r="A812" s="31">
        <v>889</v>
      </c>
      <c r="B812" s="32" t="s">
        <v>1588</v>
      </c>
      <c r="C812" s="33" t="s">
        <v>1589</v>
      </c>
      <c r="D812" s="34" t="s">
        <v>15</v>
      </c>
      <c r="E812" s="35">
        <v>276.60000000000002</v>
      </c>
    </row>
    <row r="813" spans="1:5" x14ac:dyDescent="0.3">
      <c r="A813" s="31">
        <v>890</v>
      </c>
      <c r="B813" s="32" t="s">
        <v>1590</v>
      </c>
      <c r="C813" s="33" t="s">
        <v>1591</v>
      </c>
      <c r="D813" s="34" t="s">
        <v>15</v>
      </c>
      <c r="E813" s="35">
        <v>78.45</v>
      </c>
    </row>
    <row r="814" spans="1:5" x14ac:dyDescent="0.3">
      <c r="A814" s="31">
        <v>891</v>
      </c>
      <c r="B814" s="32" t="s">
        <v>1592</v>
      </c>
      <c r="C814" s="33" t="s">
        <v>1593</v>
      </c>
      <c r="D814" s="34" t="s">
        <v>15</v>
      </c>
      <c r="E814" s="35">
        <v>155.35</v>
      </c>
    </row>
    <row r="815" spans="1:5" x14ac:dyDescent="0.3">
      <c r="A815" s="31">
        <v>897</v>
      </c>
      <c r="B815" s="32" t="s">
        <v>1594</v>
      </c>
      <c r="C815" s="33" t="s">
        <v>1595</v>
      </c>
      <c r="D815" s="34" t="s">
        <v>12</v>
      </c>
      <c r="E815" s="35">
        <v>71.41</v>
      </c>
    </row>
    <row r="816" spans="1:5" x14ac:dyDescent="0.3">
      <c r="A816" s="31">
        <v>898</v>
      </c>
      <c r="B816" s="32" t="s">
        <v>1596</v>
      </c>
      <c r="C816" s="33" t="s">
        <v>1597</v>
      </c>
      <c r="D816" s="34" t="s">
        <v>12</v>
      </c>
      <c r="E816" s="35">
        <v>59.66</v>
      </c>
    </row>
    <row r="817" spans="1:5" ht="20.399999999999999" x14ac:dyDescent="0.3">
      <c r="A817" s="31">
        <v>899</v>
      </c>
      <c r="B817" s="32" t="s">
        <v>1598</v>
      </c>
      <c r="C817" s="33" t="s">
        <v>1599</v>
      </c>
      <c r="D817" s="34" t="s">
        <v>12</v>
      </c>
      <c r="E817" s="35">
        <v>114.13</v>
      </c>
    </row>
    <row r="818" spans="1:5" ht="30.6" x14ac:dyDescent="0.3">
      <c r="A818" s="31">
        <v>900</v>
      </c>
      <c r="B818" s="32" t="s">
        <v>1600</v>
      </c>
      <c r="C818" s="33" t="s">
        <v>1601</v>
      </c>
      <c r="D818" s="34" t="s">
        <v>12</v>
      </c>
      <c r="E818" s="35">
        <v>246.64</v>
      </c>
    </row>
    <row r="819" spans="1:5" ht="30.6" x14ac:dyDescent="0.3">
      <c r="A819" s="31">
        <v>901</v>
      </c>
      <c r="B819" s="32" t="s">
        <v>1602</v>
      </c>
      <c r="C819" s="33" t="s">
        <v>1603</v>
      </c>
      <c r="D819" s="34" t="s">
        <v>12</v>
      </c>
      <c r="E819" s="35">
        <v>275.77</v>
      </c>
    </row>
    <row r="820" spans="1:5" x14ac:dyDescent="0.3">
      <c r="A820" s="31">
        <v>902</v>
      </c>
      <c r="B820" s="32" t="s">
        <v>1604</v>
      </c>
      <c r="C820" s="33" t="s">
        <v>1605</v>
      </c>
      <c r="D820" s="34" t="s">
        <v>12</v>
      </c>
      <c r="E820" s="35">
        <v>84.24</v>
      </c>
    </row>
    <row r="821" spans="1:5" x14ac:dyDescent="0.3">
      <c r="A821" s="31">
        <v>903</v>
      </c>
      <c r="B821" s="32" t="s">
        <v>1606</v>
      </c>
      <c r="C821" s="33" t="s">
        <v>1607</v>
      </c>
      <c r="D821" s="34" t="s">
        <v>99</v>
      </c>
      <c r="E821" s="35">
        <v>36.71</v>
      </c>
    </row>
    <row r="822" spans="1:5" x14ac:dyDescent="0.3">
      <c r="A822" s="31">
        <v>904</v>
      </c>
      <c r="B822" s="32" t="s">
        <v>1608</v>
      </c>
      <c r="C822" s="33" t="s">
        <v>1609</v>
      </c>
      <c r="D822" s="34" t="s">
        <v>12</v>
      </c>
      <c r="E822" s="35">
        <v>123.38</v>
      </c>
    </row>
    <row r="823" spans="1:5" x14ac:dyDescent="0.3">
      <c r="A823" s="31">
        <v>905</v>
      </c>
      <c r="B823" s="32" t="s">
        <v>1610</v>
      </c>
      <c r="C823" s="33" t="s">
        <v>1611</v>
      </c>
      <c r="D823" s="34" t="s">
        <v>12</v>
      </c>
      <c r="E823" s="35">
        <v>8.24</v>
      </c>
    </row>
    <row r="824" spans="1:5" x14ac:dyDescent="0.3">
      <c r="A824" s="31">
        <v>906</v>
      </c>
      <c r="B824" s="32" t="s">
        <v>1612</v>
      </c>
      <c r="C824" s="33" t="s">
        <v>1613</v>
      </c>
      <c r="D824" s="34" t="s">
        <v>12</v>
      </c>
      <c r="E824" s="35">
        <v>178.86</v>
      </c>
    </row>
    <row r="825" spans="1:5" x14ac:dyDescent="0.3">
      <c r="A825" s="31">
        <v>907</v>
      </c>
      <c r="B825" s="32" t="s">
        <v>1614</v>
      </c>
      <c r="C825" s="33" t="s">
        <v>1615</v>
      </c>
      <c r="D825" s="34" t="s">
        <v>12</v>
      </c>
      <c r="E825" s="35">
        <v>153.57</v>
      </c>
    </row>
    <row r="826" spans="1:5" x14ac:dyDescent="0.3">
      <c r="A826" s="31">
        <v>908</v>
      </c>
      <c r="B826" s="32" t="s">
        <v>1616</v>
      </c>
      <c r="C826" s="33" t="s">
        <v>1421</v>
      </c>
      <c r="D826" s="34" t="s">
        <v>12</v>
      </c>
      <c r="E826" s="35">
        <v>114.59</v>
      </c>
    </row>
    <row r="827" spans="1:5" x14ac:dyDescent="0.3">
      <c r="A827" s="31">
        <v>909</v>
      </c>
      <c r="B827" s="32" t="s">
        <v>1617</v>
      </c>
      <c r="C827" s="33" t="s">
        <v>1415</v>
      </c>
      <c r="D827" s="34" t="s">
        <v>12</v>
      </c>
      <c r="E827" s="35">
        <v>50.59</v>
      </c>
    </row>
    <row r="828" spans="1:5" x14ac:dyDescent="0.3">
      <c r="A828" s="31">
        <v>910</v>
      </c>
      <c r="B828" s="32" t="s">
        <v>1618</v>
      </c>
      <c r="C828" s="33" t="s">
        <v>1417</v>
      </c>
      <c r="D828" s="34" t="s">
        <v>12</v>
      </c>
      <c r="E828" s="35">
        <v>80.180000000000007</v>
      </c>
    </row>
    <row r="829" spans="1:5" x14ac:dyDescent="0.3">
      <c r="A829" s="31">
        <v>911</v>
      </c>
      <c r="B829" s="32" t="s">
        <v>1619</v>
      </c>
      <c r="C829" s="33" t="s">
        <v>1620</v>
      </c>
      <c r="D829" s="34" t="s">
        <v>99</v>
      </c>
      <c r="E829" s="35">
        <v>67.64</v>
      </c>
    </row>
    <row r="830" spans="1:5" x14ac:dyDescent="0.3">
      <c r="A830" s="31">
        <v>912</v>
      </c>
      <c r="B830" s="32" t="s">
        <v>1621</v>
      </c>
      <c r="C830" s="33" t="s">
        <v>1489</v>
      </c>
      <c r="D830" s="34" t="s">
        <v>99</v>
      </c>
      <c r="E830" s="35">
        <v>110.5</v>
      </c>
    </row>
    <row r="831" spans="1:5" x14ac:dyDescent="0.3">
      <c r="A831" s="31">
        <v>913</v>
      </c>
      <c r="B831" s="32" t="s">
        <v>1622</v>
      </c>
      <c r="C831" s="33" t="s">
        <v>1491</v>
      </c>
      <c r="D831" s="34" t="s">
        <v>99</v>
      </c>
      <c r="E831" s="35">
        <v>59.27</v>
      </c>
    </row>
    <row r="832" spans="1:5" x14ac:dyDescent="0.3">
      <c r="A832" s="31">
        <v>914</v>
      </c>
      <c r="B832" s="32" t="s">
        <v>1623</v>
      </c>
      <c r="C832" s="33" t="s">
        <v>1495</v>
      </c>
      <c r="D832" s="34" t="s">
        <v>99</v>
      </c>
      <c r="E832" s="35">
        <v>59.4</v>
      </c>
    </row>
    <row r="833" spans="1:5" x14ac:dyDescent="0.3">
      <c r="A833" s="31">
        <v>915</v>
      </c>
      <c r="B833" s="32" t="s">
        <v>1624</v>
      </c>
      <c r="C833" s="33" t="s">
        <v>1625</v>
      </c>
      <c r="D833" s="34" t="s">
        <v>99</v>
      </c>
      <c r="E833" s="35">
        <v>62.48</v>
      </c>
    </row>
    <row r="834" spans="1:5" x14ac:dyDescent="0.3">
      <c r="A834" s="31">
        <v>916</v>
      </c>
      <c r="B834" s="32" t="s">
        <v>1626</v>
      </c>
      <c r="C834" s="33" t="s">
        <v>1493</v>
      </c>
      <c r="D834" s="34" t="s">
        <v>99</v>
      </c>
      <c r="E834" s="35">
        <v>61.15</v>
      </c>
    </row>
    <row r="835" spans="1:5" x14ac:dyDescent="0.3">
      <c r="A835" s="31">
        <v>917</v>
      </c>
      <c r="B835" s="32" t="s">
        <v>1627</v>
      </c>
      <c r="C835" s="33" t="s">
        <v>1628</v>
      </c>
      <c r="D835" s="34" t="s">
        <v>12</v>
      </c>
      <c r="E835" s="35">
        <v>79.180000000000007</v>
      </c>
    </row>
    <row r="836" spans="1:5" x14ac:dyDescent="0.3">
      <c r="A836" s="31">
        <v>918</v>
      </c>
      <c r="B836" s="32" t="s">
        <v>1629</v>
      </c>
      <c r="C836" s="33" t="s">
        <v>1630</v>
      </c>
      <c r="D836" s="34" t="s">
        <v>99</v>
      </c>
      <c r="E836" s="35">
        <v>146.44</v>
      </c>
    </row>
    <row r="837" spans="1:5" x14ac:dyDescent="0.3">
      <c r="A837" s="31">
        <v>919</v>
      </c>
      <c r="B837" s="32" t="s">
        <v>1631</v>
      </c>
      <c r="C837" s="33" t="s">
        <v>1632</v>
      </c>
      <c r="D837" s="34" t="s">
        <v>99</v>
      </c>
      <c r="E837" s="35">
        <v>154.41</v>
      </c>
    </row>
    <row r="838" spans="1:5" x14ac:dyDescent="0.3">
      <c r="A838" s="31">
        <v>920</v>
      </c>
      <c r="B838" s="32" t="s">
        <v>1633</v>
      </c>
      <c r="C838" s="33" t="s">
        <v>1634</v>
      </c>
      <c r="D838" s="34" t="s">
        <v>99</v>
      </c>
      <c r="E838" s="35">
        <v>103.33</v>
      </c>
    </row>
    <row r="839" spans="1:5" x14ac:dyDescent="0.3">
      <c r="A839" s="31">
        <v>921</v>
      </c>
      <c r="B839" s="32" t="s">
        <v>1635</v>
      </c>
      <c r="C839" s="33" t="s">
        <v>1636</v>
      </c>
      <c r="D839" s="34" t="s">
        <v>99</v>
      </c>
      <c r="E839" s="35">
        <v>117.48</v>
      </c>
    </row>
    <row r="840" spans="1:5" x14ac:dyDescent="0.3">
      <c r="A840" s="31">
        <v>922</v>
      </c>
      <c r="B840" s="32" t="s">
        <v>1637</v>
      </c>
      <c r="C840" s="33" t="s">
        <v>1638</v>
      </c>
      <c r="D840" s="34" t="s">
        <v>99</v>
      </c>
      <c r="E840" s="35">
        <v>253.85</v>
      </c>
    </row>
    <row r="841" spans="1:5" x14ac:dyDescent="0.3">
      <c r="A841" s="31">
        <v>923</v>
      </c>
      <c r="B841" s="32" t="s">
        <v>1639</v>
      </c>
      <c r="C841" s="33" t="s">
        <v>1640</v>
      </c>
      <c r="D841" s="34" t="s">
        <v>99</v>
      </c>
      <c r="E841" s="35">
        <v>284.85000000000002</v>
      </c>
    </row>
    <row r="842" spans="1:5" x14ac:dyDescent="0.3">
      <c r="A842" s="31">
        <v>924</v>
      </c>
      <c r="B842" s="32" t="s">
        <v>1641</v>
      </c>
      <c r="C842" s="33" t="s">
        <v>1642</v>
      </c>
      <c r="D842" s="34" t="s">
        <v>99</v>
      </c>
      <c r="E842" s="35">
        <v>51.12</v>
      </c>
    </row>
    <row r="843" spans="1:5" x14ac:dyDescent="0.3">
      <c r="A843" s="31">
        <v>925</v>
      </c>
      <c r="B843" s="32" t="s">
        <v>1643</v>
      </c>
      <c r="C843" s="33" t="s">
        <v>1644</v>
      </c>
      <c r="D843" s="34" t="s">
        <v>12</v>
      </c>
      <c r="E843" s="35">
        <v>913.17</v>
      </c>
    </row>
    <row r="844" spans="1:5" x14ac:dyDescent="0.3">
      <c r="A844" s="31">
        <v>926</v>
      </c>
      <c r="B844" s="32" t="s">
        <v>1645</v>
      </c>
      <c r="C844" s="33" t="s">
        <v>1646</v>
      </c>
      <c r="D844" s="34" t="s">
        <v>12</v>
      </c>
      <c r="E844" s="35">
        <v>122.7</v>
      </c>
    </row>
    <row r="845" spans="1:5" x14ac:dyDescent="0.3">
      <c r="A845" s="31">
        <v>927</v>
      </c>
      <c r="B845" s="32" t="s">
        <v>1647</v>
      </c>
      <c r="C845" s="33" t="s">
        <v>1648</v>
      </c>
      <c r="D845" s="34" t="s">
        <v>12</v>
      </c>
      <c r="E845" s="35">
        <v>195.07</v>
      </c>
    </row>
    <row r="846" spans="1:5" x14ac:dyDescent="0.3">
      <c r="A846" s="31">
        <v>928</v>
      </c>
      <c r="B846" s="32" t="s">
        <v>1649</v>
      </c>
      <c r="C846" s="33" t="s">
        <v>1650</v>
      </c>
      <c r="D846" s="34" t="s">
        <v>12</v>
      </c>
      <c r="E846" s="35">
        <v>125.96</v>
      </c>
    </row>
    <row r="847" spans="1:5" x14ac:dyDescent="0.3">
      <c r="A847" s="31">
        <v>929</v>
      </c>
      <c r="B847" s="32" t="s">
        <v>1651</v>
      </c>
      <c r="C847" s="33" t="s">
        <v>1652</v>
      </c>
      <c r="D847" s="34" t="s">
        <v>12</v>
      </c>
      <c r="E847" s="35">
        <v>100.07</v>
      </c>
    </row>
    <row r="848" spans="1:5" x14ac:dyDescent="0.3">
      <c r="A848" s="31">
        <v>930</v>
      </c>
      <c r="B848" s="32" t="s">
        <v>1653</v>
      </c>
      <c r="C848" s="33" t="s">
        <v>1654</v>
      </c>
      <c r="D848" s="34" t="s">
        <v>12</v>
      </c>
      <c r="E848" s="35">
        <v>102.85</v>
      </c>
    </row>
    <row r="849" spans="1:5" x14ac:dyDescent="0.3">
      <c r="A849" s="31">
        <v>931</v>
      </c>
      <c r="B849" s="32" t="s">
        <v>1655</v>
      </c>
      <c r="C849" s="33" t="s">
        <v>1656</v>
      </c>
      <c r="D849" s="34" t="s">
        <v>15</v>
      </c>
      <c r="E849" s="35">
        <v>6.18</v>
      </c>
    </row>
    <row r="850" spans="1:5" x14ac:dyDescent="0.3">
      <c r="A850" s="31">
        <v>932</v>
      </c>
      <c r="B850" s="32" t="s">
        <v>1657</v>
      </c>
      <c r="C850" s="33" t="s">
        <v>1658</v>
      </c>
      <c r="D850" s="34" t="s">
        <v>15</v>
      </c>
      <c r="E850" s="35">
        <v>5.94</v>
      </c>
    </row>
    <row r="851" spans="1:5" x14ac:dyDescent="0.3">
      <c r="A851" s="31">
        <v>933</v>
      </c>
      <c r="B851" s="32" t="s">
        <v>1659</v>
      </c>
      <c r="C851" s="33" t="s">
        <v>1660</v>
      </c>
      <c r="D851" s="34" t="s">
        <v>15</v>
      </c>
      <c r="E851" s="35">
        <v>6.18</v>
      </c>
    </row>
    <row r="852" spans="1:5" x14ac:dyDescent="0.3">
      <c r="A852" s="31">
        <v>934</v>
      </c>
      <c r="B852" s="32" t="s">
        <v>1661</v>
      </c>
      <c r="C852" s="33" t="s">
        <v>1662</v>
      </c>
      <c r="D852" s="34" t="s">
        <v>12</v>
      </c>
      <c r="E852" s="35">
        <v>16.05</v>
      </c>
    </row>
    <row r="853" spans="1:5" x14ac:dyDescent="0.3">
      <c r="A853" s="31">
        <v>935</v>
      </c>
      <c r="B853" s="32" t="s">
        <v>1663</v>
      </c>
      <c r="C853" s="33" t="s">
        <v>1664</v>
      </c>
      <c r="D853" s="34" t="s">
        <v>99</v>
      </c>
      <c r="E853" s="35">
        <v>15.12</v>
      </c>
    </row>
    <row r="854" spans="1:5" x14ac:dyDescent="0.3">
      <c r="A854" s="31">
        <v>936</v>
      </c>
      <c r="B854" s="32" t="s">
        <v>1665</v>
      </c>
      <c r="C854" s="33" t="s">
        <v>1666</v>
      </c>
      <c r="D854" s="34" t="s">
        <v>52</v>
      </c>
      <c r="E854" s="35">
        <v>581.39</v>
      </c>
    </row>
    <row r="855" spans="1:5" x14ac:dyDescent="0.3">
      <c r="A855" s="31">
        <v>937</v>
      </c>
      <c r="B855" s="32" t="s">
        <v>1667</v>
      </c>
      <c r="C855" s="33" t="s">
        <v>1668</v>
      </c>
      <c r="D855" s="34" t="s">
        <v>15</v>
      </c>
      <c r="E855" s="35">
        <v>1775.24</v>
      </c>
    </row>
    <row r="856" spans="1:5" x14ac:dyDescent="0.3">
      <c r="A856" s="31">
        <v>938</v>
      </c>
      <c r="B856" s="32" t="s">
        <v>1669</v>
      </c>
      <c r="C856" s="33" t="s">
        <v>1670</v>
      </c>
      <c r="D856" s="34" t="s">
        <v>15</v>
      </c>
      <c r="E856" s="35">
        <v>1835.07</v>
      </c>
    </row>
    <row r="857" spans="1:5" x14ac:dyDescent="0.3">
      <c r="A857" s="31">
        <v>939</v>
      </c>
      <c r="B857" s="32" t="s">
        <v>1671</v>
      </c>
      <c r="C857" s="33" t="s">
        <v>1672</v>
      </c>
      <c r="D857" s="34" t="s">
        <v>15</v>
      </c>
      <c r="E857" s="35">
        <v>9209.8700000000008</v>
      </c>
    </row>
    <row r="858" spans="1:5" x14ac:dyDescent="0.3">
      <c r="A858" s="31">
        <v>940</v>
      </c>
      <c r="B858" s="32" t="s">
        <v>1673</v>
      </c>
      <c r="C858" s="33" t="s">
        <v>1674</v>
      </c>
      <c r="D858" s="34" t="s">
        <v>52</v>
      </c>
      <c r="E858" s="35">
        <v>581.39</v>
      </c>
    </row>
    <row r="859" spans="1:5" x14ac:dyDescent="0.3">
      <c r="A859" s="31">
        <v>941</v>
      </c>
      <c r="B859" s="32" t="s">
        <v>1675</v>
      </c>
      <c r="C859" s="33" t="s">
        <v>1676</v>
      </c>
      <c r="D859" s="34" t="s">
        <v>15</v>
      </c>
      <c r="E859" s="35">
        <v>10431.69</v>
      </c>
    </row>
    <row r="860" spans="1:5" x14ac:dyDescent="0.3">
      <c r="A860" s="31">
        <v>942</v>
      </c>
      <c r="B860" s="32" t="s">
        <v>1677</v>
      </c>
      <c r="C860" s="33" t="s">
        <v>1678</v>
      </c>
      <c r="D860" s="34" t="s">
        <v>15</v>
      </c>
      <c r="E860" s="35">
        <v>19315.560000000001</v>
      </c>
    </row>
    <row r="861" spans="1:5" x14ac:dyDescent="0.3">
      <c r="A861" s="31">
        <v>948</v>
      </c>
      <c r="B861" s="32" t="s">
        <v>1679</v>
      </c>
      <c r="C861" s="33" t="s">
        <v>1680</v>
      </c>
      <c r="D861" s="34" t="s">
        <v>15</v>
      </c>
      <c r="E861" s="35">
        <v>20568.86</v>
      </c>
    </row>
    <row r="862" spans="1:5" x14ac:dyDescent="0.3">
      <c r="A862" s="31">
        <v>949</v>
      </c>
      <c r="B862" s="32" t="s">
        <v>1681</v>
      </c>
      <c r="C862" s="33" t="s">
        <v>1682</v>
      </c>
      <c r="D862" s="34" t="s">
        <v>15</v>
      </c>
      <c r="E862" s="35">
        <v>2389.42</v>
      </c>
    </row>
    <row r="863" spans="1:5" x14ac:dyDescent="0.3">
      <c r="A863" s="31">
        <v>950</v>
      </c>
      <c r="B863" s="32" t="s">
        <v>1683</v>
      </c>
      <c r="C863" s="33" t="s">
        <v>1684</v>
      </c>
      <c r="D863" s="34" t="s">
        <v>15</v>
      </c>
      <c r="E863" s="35">
        <v>3196.15</v>
      </c>
    </row>
    <row r="864" spans="1:5" x14ac:dyDescent="0.3">
      <c r="A864" s="31">
        <v>951</v>
      </c>
      <c r="B864" s="32" t="s">
        <v>1685</v>
      </c>
      <c r="C864" s="33" t="s">
        <v>1686</v>
      </c>
      <c r="D864" s="34" t="s">
        <v>99</v>
      </c>
      <c r="E864" s="35">
        <v>30.01</v>
      </c>
    </row>
    <row r="865" spans="1:5" x14ac:dyDescent="0.3">
      <c r="A865" s="31">
        <v>952</v>
      </c>
      <c r="B865" s="32" t="s">
        <v>1687</v>
      </c>
      <c r="C865" s="33" t="s">
        <v>1688</v>
      </c>
      <c r="D865" s="34" t="s">
        <v>99</v>
      </c>
      <c r="E865" s="35">
        <v>12.09</v>
      </c>
    </row>
    <row r="866" spans="1:5" x14ac:dyDescent="0.3">
      <c r="A866" s="31">
        <v>953</v>
      </c>
      <c r="B866" s="32" t="s">
        <v>1689</v>
      </c>
      <c r="C866" s="33" t="s">
        <v>1690</v>
      </c>
      <c r="D866" s="34" t="s">
        <v>15</v>
      </c>
      <c r="E866" s="35">
        <v>759.12</v>
      </c>
    </row>
    <row r="867" spans="1:5" x14ac:dyDescent="0.3">
      <c r="A867" s="31">
        <v>954</v>
      </c>
      <c r="B867" s="32" t="s">
        <v>1691</v>
      </c>
      <c r="C867" s="33" t="s">
        <v>1692</v>
      </c>
      <c r="D867" s="34" t="s">
        <v>99</v>
      </c>
      <c r="E867" s="35">
        <v>171.08</v>
      </c>
    </row>
    <row r="868" spans="1:5" x14ac:dyDescent="0.3">
      <c r="A868" s="31">
        <v>955</v>
      </c>
      <c r="B868" s="32" t="s">
        <v>1693</v>
      </c>
      <c r="C868" s="33" t="s">
        <v>1694</v>
      </c>
      <c r="D868" s="34" t="s">
        <v>99</v>
      </c>
      <c r="E868" s="35">
        <v>193.91</v>
      </c>
    </row>
    <row r="869" spans="1:5" x14ac:dyDescent="0.3">
      <c r="A869" s="31">
        <v>956</v>
      </c>
      <c r="B869" s="32" t="s">
        <v>1695</v>
      </c>
      <c r="C869" s="33" t="s">
        <v>1696</v>
      </c>
      <c r="D869" s="34" t="s">
        <v>99</v>
      </c>
      <c r="E869" s="35">
        <v>258.95</v>
      </c>
    </row>
    <row r="870" spans="1:5" x14ac:dyDescent="0.3">
      <c r="A870" s="31">
        <v>957</v>
      </c>
      <c r="B870" s="32" t="s">
        <v>1697</v>
      </c>
      <c r="C870" s="33" t="s">
        <v>1698</v>
      </c>
      <c r="D870" s="34" t="s">
        <v>99</v>
      </c>
      <c r="E870" s="35">
        <v>290.58</v>
      </c>
    </row>
    <row r="871" spans="1:5" x14ac:dyDescent="0.3">
      <c r="A871" s="31">
        <v>958</v>
      </c>
      <c r="B871" s="32" t="s">
        <v>1699</v>
      </c>
      <c r="C871" s="33" t="s">
        <v>1700</v>
      </c>
      <c r="D871" s="34" t="s">
        <v>99</v>
      </c>
      <c r="E871" s="35">
        <v>60.11</v>
      </c>
    </row>
    <row r="872" spans="1:5" x14ac:dyDescent="0.3">
      <c r="A872" s="31">
        <v>959</v>
      </c>
      <c r="B872" s="32" t="s">
        <v>1701</v>
      </c>
      <c r="C872" s="33" t="s">
        <v>1702</v>
      </c>
      <c r="D872" s="34" t="s">
        <v>99</v>
      </c>
      <c r="E872" s="35">
        <v>131.69</v>
      </c>
    </row>
    <row r="873" spans="1:5" x14ac:dyDescent="0.3">
      <c r="A873" s="31">
        <v>960</v>
      </c>
      <c r="B873" s="32" t="s">
        <v>1703</v>
      </c>
      <c r="C873" s="33" t="s">
        <v>1704</v>
      </c>
      <c r="D873" s="34" t="s">
        <v>99</v>
      </c>
      <c r="E873" s="35">
        <v>171.49</v>
      </c>
    </row>
    <row r="874" spans="1:5" x14ac:dyDescent="0.3">
      <c r="A874" s="31">
        <v>961</v>
      </c>
      <c r="B874" s="32" t="s">
        <v>1705</v>
      </c>
      <c r="C874" s="33" t="s">
        <v>1706</v>
      </c>
      <c r="D874" s="34" t="s">
        <v>99</v>
      </c>
      <c r="E874" s="35">
        <v>212.01</v>
      </c>
    </row>
    <row r="875" spans="1:5" x14ac:dyDescent="0.3">
      <c r="A875" s="31">
        <v>962</v>
      </c>
      <c r="B875" s="32" t="s">
        <v>1707</v>
      </c>
      <c r="C875" s="33" t="s">
        <v>1708</v>
      </c>
      <c r="D875" s="34" t="s">
        <v>99</v>
      </c>
      <c r="E875" s="35">
        <v>305.39999999999998</v>
      </c>
    </row>
    <row r="876" spans="1:5" x14ac:dyDescent="0.3">
      <c r="A876" s="31">
        <v>963</v>
      </c>
      <c r="B876" s="32" t="s">
        <v>1709</v>
      </c>
      <c r="C876" s="33" t="s">
        <v>1710</v>
      </c>
      <c r="D876" s="34" t="s">
        <v>99</v>
      </c>
      <c r="E876" s="35">
        <v>367.82</v>
      </c>
    </row>
    <row r="877" spans="1:5" x14ac:dyDescent="0.3">
      <c r="A877" s="31">
        <v>964</v>
      </c>
      <c r="B877" s="32" t="s">
        <v>1711</v>
      </c>
      <c r="C877" s="33" t="s">
        <v>1712</v>
      </c>
      <c r="D877" s="34" t="s">
        <v>52</v>
      </c>
      <c r="E877" s="35">
        <v>581.39</v>
      </c>
    </row>
    <row r="878" spans="1:5" x14ac:dyDescent="0.3">
      <c r="A878" s="31">
        <v>965</v>
      </c>
      <c r="B878" s="32" t="s">
        <v>1713</v>
      </c>
      <c r="C878" s="33" t="s">
        <v>1714</v>
      </c>
      <c r="D878" s="34" t="s">
        <v>99</v>
      </c>
      <c r="E878" s="35">
        <v>83.8</v>
      </c>
    </row>
    <row r="879" spans="1:5" x14ac:dyDescent="0.3">
      <c r="A879" s="31">
        <v>966</v>
      </c>
      <c r="B879" s="32" t="s">
        <v>1715</v>
      </c>
      <c r="C879" s="33" t="s">
        <v>1716</v>
      </c>
      <c r="D879" s="34" t="s">
        <v>99</v>
      </c>
      <c r="E879" s="35">
        <v>105.55</v>
      </c>
    </row>
    <row r="880" spans="1:5" x14ac:dyDescent="0.3">
      <c r="A880" s="31">
        <v>967</v>
      </c>
      <c r="B880" s="32" t="s">
        <v>1717</v>
      </c>
      <c r="C880" s="33" t="s">
        <v>1718</v>
      </c>
      <c r="D880" s="34" t="s">
        <v>99</v>
      </c>
      <c r="E880" s="35">
        <v>145.68</v>
      </c>
    </row>
    <row r="881" spans="1:5" x14ac:dyDescent="0.3">
      <c r="A881" s="31">
        <v>968</v>
      </c>
      <c r="B881" s="32" t="s">
        <v>1719</v>
      </c>
      <c r="C881" s="33" t="s">
        <v>1720</v>
      </c>
      <c r="D881" s="34" t="s">
        <v>99</v>
      </c>
      <c r="E881" s="35">
        <v>178.23</v>
      </c>
    </row>
    <row r="882" spans="1:5" x14ac:dyDescent="0.3">
      <c r="A882" s="31">
        <v>969</v>
      </c>
      <c r="B882" s="32" t="s">
        <v>1721</v>
      </c>
      <c r="C882" s="33" t="s">
        <v>1722</v>
      </c>
      <c r="D882" s="34" t="s">
        <v>99</v>
      </c>
      <c r="E882" s="35">
        <v>181.26</v>
      </c>
    </row>
    <row r="883" spans="1:5" x14ac:dyDescent="0.3">
      <c r="A883" s="31">
        <v>970</v>
      </c>
      <c r="B883" s="32" t="s">
        <v>1723</v>
      </c>
      <c r="C883" s="33" t="s">
        <v>1724</v>
      </c>
      <c r="D883" s="34" t="s">
        <v>99</v>
      </c>
      <c r="E883" s="35">
        <v>256.24</v>
      </c>
    </row>
    <row r="884" spans="1:5" x14ac:dyDescent="0.3">
      <c r="A884" s="31">
        <v>971</v>
      </c>
      <c r="B884" s="32" t="s">
        <v>1725</v>
      </c>
      <c r="C884" s="33" t="s">
        <v>1726</v>
      </c>
      <c r="D884" s="34" t="s">
        <v>99</v>
      </c>
      <c r="E884" s="35">
        <v>320.89</v>
      </c>
    </row>
    <row r="885" spans="1:5" x14ac:dyDescent="0.3">
      <c r="A885" s="31">
        <v>972</v>
      </c>
      <c r="B885" s="32" t="s">
        <v>1727</v>
      </c>
      <c r="C885" s="33" t="s">
        <v>1728</v>
      </c>
      <c r="D885" s="34" t="s">
        <v>99</v>
      </c>
      <c r="E885" s="35">
        <v>362.45</v>
      </c>
    </row>
    <row r="886" spans="1:5" x14ac:dyDescent="0.3">
      <c r="A886" s="31">
        <v>973</v>
      </c>
      <c r="B886" s="32" t="s">
        <v>1729</v>
      </c>
      <c r="C886" s="33" t="s">
        <v>1730</v>
      </c>
      <c r="D886" s="34" t="s">
        <v>99</v>
      </c>
      <c r="E886" s="35">
        <v>495.36</v>
      </c>
    </row>
    <row r="887" spans="1:5" x14ac:dyDescent="0.3">
      <c r="A887" s="31">
        <v>974</v>
      </c>
      <c r="B887" s="32" t="s">
        <v>1731</v>
      </c>
      <c r="C887" s="33" t="s">
        <v>1732</v>
      </c>
      <c r="D887" s="34" t="s">
        <v>99</v>
      </c>
      <c r="E887" s="35">
        <v>782.86</v>
      </c>
    </row>
    <row r="888" spans="1:5" x14ac:dyDescent="0.3">
      <c r="A888" s="31">
        <v>975</v>
      </c>
      <c r="B888" s="32" t="s">
        <v>1733</v>
      </c>
      <c r="C888" s="33" t="s">
        <v>1686</v>
      </c>
      <c r="D888" s="34" t="s">
        <v>99</v>
      </c>
      <c r="E888" s="35">
        <v>30.01</v>
      </c>
    </row>
    <row r="889" spans="1:5" x14ac:dyDescent="0.3">
      <c r="A889" s="31">
        <v>976</v>
      </c>
      <c r="B889" s="32" t="s">
        <v>1734</v>
      </c>
      <c r="C889" s="33" t="s">
        <v>1735</v>
      </c>
      <c r="D889" s="34" t="s">
        <v>99</v>
      </c>
      <c r="E889" s="35">
        <v>22.41</v>
      </c>
    </row>
    <row r="890" spans="1:5" x14ac:dyDescent="0.3">
      <c r="A890" s="31">
        <v>977</v>
      </c>
      <c r="B890" s="32" t="s">
        <v>1736</v>
      </c>
      <c r="C890" s="33" t="s">
        <v>1737</v>
      </c>
      <c r="D890" s="34" t="s">
        <v>99</v>
      </c>
      <c r="E890" s="35">
        <v>27.43</v>
      </c>
    </row>
    <row r="891" spans="1:5" x14ac:dyDescent="0.3">
      <c r="A891" s="31">
        <v>978</v>
      </c>
      <c r="B891" s="32" t="s">
        <v>1738</v>
      </c>
      <c r="C891" s="33" t="s">
        <v>1739</v>
      </c>
      <c r="D891" s="34" t="s">
        <v>99</v>
      </c>
      <c r="E891" s="35">
        <v>39.590000000000003</v>
      </c>
    </row>
    <row r="892" spans="1:5" x14ac:dyDescent="0.3">
      <c r="A892" s="31">
        <v>979</v>
      </c>
      <c r="B892" s="32" t="s">
        <v>1740</v>
      </c>
      <c r="C892" s="33" t="s">
        <v>1741</v>
      </c>
      <c r="D892" s="34" t="s">
        <v>99</v>
      </c>
      <c r="E892" s="35">
        <v>51.29</v>
      </c>
    </row>
    <row r="893" spans="1:5" x14ac:dyDescent="0.3">
      <c r="A893" s="31">
        <v>980</v>
      </c>
      <c r="B893" s="32" t="s">
        <v>1742</v>
      </c>
      <c r="C893" s="33" t="s">
        <v>1743</v>
      </c>
      <c r="D893" s="34" t="s">
        <v>99</v>
      </c>
      <c r="E893" s="35">
        <v>58.06</v>
      </c>
    </row>
    <row r="894" spans="1:5" x14ac:dyDescent="0.3">
      <c r="A894" s="31">
        <v>981</v>
      </c>
      <c r="B894" s="32" t="s">
        <v>1744</v>
      </c>
      <c r="C894" s="33" t="s">
        <v>1745</v>
      </c>
      <c r="D894" s="34" t="s">
        <v>99</v>
      </c>
      <c r="E894" s="35">
        <v>84.34</v>
      </c>
    </row>
    <row r="895" spans="1:5" x14ac:dyDescent="0.3">
      <c r="A895" s="31">
        <v>982</v>
      </c>
      <c r="B895" s="32" t="s">
        <v>1746</v>
      </c>
      <c r="C895" s="33" t="s">
        <v>1747</v>
      </c>
      <c r="D895" s="34" t="s">
        <v>99</v>
      </c>
      <c r="E895" s="35">
        <v>118.56</v>
      </c>
    </row>
    <row r="896" spans="1:5" x14ac:dyDescent="0.3">
      <c r="A896" s="31">
        <v>983</v>
      </c>
      <c r="B896" s="32" t="s">
        <v>1748</v>
      </c>
      <c r="C896" s="33" t="s">
        <v>1749</v>
      </c>
      <c r="D896" s="34" t="s">
        <v>99</v>
      </c>
      <c r="E896" s="35">
        <v>142.37</v>
      </c>
    </row>
    <row r="897" spans="1:5" x14ac:dyDescent="0.3">
      <c r="A897" s="31">
        <v>984</v>
      </c>
      <c r="B897" s="32" t="s">
        <v>1750</v>
      </c>
      <c r="C897" s="33" t="s">
        <v>1751</v>
      </c>
      <c r="D897" s="34" t="s">
        <v>99</v>
      </c>
      <c r="E897" s="35">
        <v>207.06</v>
      </c>
    </row>
    <row r="898" spans="1:5" x14ac:dyDescent="0.3">
      <c r="A898" s="31">
        <v>985</v>
      </c>
      <c r="B898" s="32" t="s">
        <v>1752</v>
      </c>
      <c r="C898" s="33" t="s">
        <v>1753</v>
      </c>
      <c r="D898" s="34" t="s">
        <v>52</v>
      </c>
      <c r="E898" s="35">
        <v>581.39</v>
      </c>
    </row>
    <row r="899" spans="1:5" x14ac:dyDescent="0.3">
      <c r="A899" s="31">
        <v>986</v>
      </c>
      <c r="B899" s="32" t="s">
        <v>1754</v>
      </c>
      <c r="C899" s="33" t="s">
        <v>1755</v>
      </c>
      <c r="D899" s="34" t="s">
        <v>15</v>
      </c>
      <c r="E899" s="35">
        <v>58.95</v>
      </c>
    </row>
    <row r="900" spans="1:5" x14ac:dyDescent="0.3">
      <c r="A900" s="31">
        <v>987</v>
      </c>
      <c r="B900" s="32" t="s">
        <v>1756</v>
      </c>
      <c r="C900" s="33" t="s">
        <v>1757</v>
      </c>
      <c r="D900" s="34" t="s">
        <v>15</v>
      </c>
      <c r="E900" s="35">
        <v>75.89</v>
      </c>
    </row>
    <row r="901" spans="1:5" x14ac:dyDescent="0.3">
      <c r="A901" s="31">
        <v>988</v>
      </c>
      <c r="B901" s="32" t="s">
        <v>1758</v>
      </c>
      <c r="C901" s="33" t="s">
        <v>1759</v>
      </c>
      <c r="D901" s="34" t="s">
        <v>15</v>
      </c>
      <c r="E901" s="35">
        <v>89.2</v>
      </c>
    </row>
    <row r="902" spans="1:5" x14ac:dyDescent="0.3">
      <c r="A902" s="31">
        <v>989</v>
      </c>
      <c r="B902" s="32" t="s">
        <v>1760</v>
      </c>
      <c r="C902" s="33" t="s">
        <v>1761</v>
      </c>
      <c r="D902" s="34" t="s">
        <v>15</v>
      </c>
      <c r="E902" s="35">
        <v>118.88</v>
      </c>
    </row>
    <row r="903" spans="1:5" x14ac:dyDescent="0.3">
      <c r="A903" s="31">
        <v>990</v>
      </c>
      <c r="B903" s="32" t="s">
        <v>1762</v>
      </c>
      <c r="C903" s="33" t="s">
        <v>1763</v>
      </c>
      <c r="D903" s="34" t="s">
        <v>15</v>
      </c>
      <c r="E903" s="35">
        <v>136.04</v>
      </c>
    </row>
    <row r="904" spans="1:5" x14ac:dyDescent="0.3">
      <c r="A904" s="31">
        <v>991</v>
      </c>
      <c r="B904" s="32" t="s">
        <v>1764</v>
      </c>
      <c r="C904" s="33" t="s">
        <v>1765</v>
      </c>
      <c r="D904" s="34" t="s">
        <v>15</v>
      </c>
      <c r="E904" s="35">
        <v>182.9</v>
      </c>
    </row>
    <row r="905" spans="1:5" x14ac:dyDescent="0.3">
      <c r="A905" s="31">
        <v>992</v>
      </c>
      <c r="B905" s="32" t="s">
        <v>1766</v>
      </c>
      <c r="C905" s="33" t="s">
        <v>1767</v>
      </c>
      <c r="D905" s="34" t="s">
        <v>15</v>
      </c>
      <c r="E905" s="35">
        <v>353.03</v>
      </c>
    </row>
    <row r="906" spans="1:5" x14ac:dyDescent="0.3">
      <c r="A906" s="31">
        <v>993</v>
      </c>
      <c r="B906" s="32" t="s">
        <v>1768</v>
      </c>
      <c r="C906" s="33" t="s">
        <v>1769</v>
      </c>
      <c r="D906" s="34" t="s">
        <v>15</v>
      </c>
      <c r="E906" s="35">
        <v>636.98</v>
      </c>
    </row>
    <row r="907" spans="1:5" x14ac:dyDescent="0.3">
      <c r="A907" s="31">
        <v>994</v>
      </c>
      <c r="B907" s="32" t="s">
        <v>1770</v>
      </c>
      <c r="C907" s="33" t="s">
        <v>1771</v>
      </c>
      <c r="D907" s="34" t="s">
        <v>15</v>
      </c>
      <c r="E907" s="35">
        <v>1093.22</v>
      </c>
    </row>
    <row r="908" spans="1:5" x14ac:dyDescent="0.3">
      <c r="A908" s="31">
        <v>995</v>
      </c>
      <c r="B908" s="32" t="s">
        <v>1772</v>
      </c>
      <c r="C908" s="33" t="s">
        <v>1773</v>
      </c>
      <c r="D908" s="34" t="s">
        <v>15</v>
      </c>
      <c r="E908" s="35">
        <v>85.48</v>
      </c>
    </row>
    <row r="909" spans="1:5" x14ac:dyDescent="0.3">
      <c r="A909" s="31">
        <v>996</v>
      </c>
      <c r="B909" s="32" t="s">
        <v>1774</v>
      </c>
      <c r="C909" s="33" t="s">
        <v>1775</v>
      </c>
      <c r="D909" s="34" t="s">
        <v>15</v>
      </c>
      <c r="E909" s="35">
        <v>94.17</v>
      </c>
    </row>
    <row r="910" spans="1:5" x14ac:dyDescent="0.3">
      <c r="A910" s="31">
        <v>997</v>
      </c>
      <c r="B910" s="32" t="s">
        <v>1776</v>
      </c>
      <c r="C910" s="33" t="s">
        <v>1777</v>
      </c>
      <c r="D910" s="34" t="s">
        <v>15</v>
      </c>
      <c r="E910" s="35">
        <v>130.06</v>
      </c>
    </row>
    <row r="911" spans="1:5" x14ac:dyDescent="0.3">
      <c r="A911" s="31">
        <v>998</v>
      </c>
      <c r="B911" s="32" t="s">
        <v>1778</v>
      </c>
      <c r="C911" s="33" t="s">
        <v>1779</v>
      </c>
      <c r="D911" s="34" t="s">
        <v>15</v>
      </c>
      <c r="E911" s="35">
        <v>124.26</v>
      </c>
    </row>
    <row r="912" spans="1:5" x14ac:dyDescent="0.3">
      <c r="A912" s="31">
        <v>1004</v>
      </c>
      <c r="B912" s="32" t="s">
        <v>1780</v>
      </c>
      <c r="C912" s="33" t="s">
        <v>1781</v>
      </c>
      <c r="D912" s="34" t="s">
        <v>15</v>
      </c>
      <c r="E912" s="35">
        <v>145.93</v>
      </c>
    </row>
    <row r="913" spans="1:5" x14ac:dyDescent="0.3">
      <c r="A913" s="31">
        <v>1005</v>
      </c>
      <c r="B913" s="32" t="s">
        <v>1782</v>
      </c>
      <c r="C913" s="33" t="s">
        <v>1783</v>
      </c>
      <c r="D913" s="34" t="s">
        <v>15</v>
      </c>
      <c r="E913" s="35">
        <v>200.69</v>
      </c>
    </row>
    <row r="914" spans="1:5" x14ac:dyDescent="0.3">
      <c r="A914" s="31">
        <v>1006</v>
      </c>
      <c r="B914" s="32" t="s">
        <v>1784</v>
      </c>
      <c r="C914" s="33" t="s">
        <v>1785</v>
      </c>
      <c r="D914" s="34" t="s">
        <v>15</v>
      </c>
      <c r="E914" s="35">
        <v>213.54</v>
      </c>
    </row>
    <row r="915" spans="1:5" x14ac:dyDescent="0.3">
      <c r="A915" s="31">
        <v>1007</v>
      </c>
      <c r="B915" s="32" t="s">
        <v>1786</v>
      </c>
      <c r="C915" s="33" t="s">
        <v>1787</v>
      </c>
      <c r="D915" s="34" t="s">
        <v>15</v>
      </c>
      <c r="E915" s="35">
        <v>125.84</v>
      </c>
    </row>
    <row r="916" spans="1:5" x14ac:dyDescent="0.3">
      <c r="A916" s="31">
        <v>1008</v>
      </c>
      <c r="B916" s="32" t="s">
        <v>1788</v>
      </c>
      <c r="C916" s="33" t="s">
        <v>1789</v>
      </c>
      <c r="D916" s="34" t="s">
        <v>15</v>
      </c>
      <c r="E916" s="35">
        <v>123.38</v>
      </c>
    </row>
    <row r="917" spans="1:5" x14ac:dyDescent="0.3">
      <c r="A917" s="31">
        <v>1009</v>
      </c>
      <c r="B917" s="32" t="s">
        <v>1790</v>
      </c>
      <c r="C917" s="33" t="s">
        <v>1791</v>
      </c>
      <c r="D917" s="34" t="s">
        <v>15</v>
      </c>
      <c r="E917" s="35">
        <v>608.58000000000004</v>
      </c>
    </row>
    <row r="918" spans="1:5" x14ac:dyDescent="0.3">
      <c r="A918" s="31">
        <v>1010</v>
      </c>
      <c r="B918" s="32" t="s">
        <v>1792</v>
      </c>
      <c r="C918" s="33" t="s">
        <v>1793</v>
      </c>
      <c r="D918" s="34" t="s">
        <v>15</v>
      </c>
      <c r="E918" s="35">
        <v>605.04999999999995</v>
      </c>
    </row>
    <row r="919" spans="1:5" x14ac:dyDescent="0.3">
      <c r="A919" s="31">
        <v>1011</v>
      </c>
      <c r="B919" s="32" t="s">
        <v>1794</v>
      </c>
      <c r="C919" s="33" t="s">
        <v>1795</v>
      </c>
      <c r="D919" s="34" t="s">
        <v>15</v>
      </c>
      <c r="E919" s="35">
        <v>463.64</v>
      </c>
    </row>
    <row r="920" spans="1:5" x14ac:dyDescent="0.3">
      <c r="A920" s="31">
        <v>1012</v>
      </c>
      <c r="B920" s="32" t="s">
        <v>1796</v>
      </c>
      <c r="C920" s="33" t="s">
        <v>1797</v>
      </c>
      <c r="D920" s="34" t="s">
        <v>15</v>
      </c>
      <c r="E920" s="35">
        <v>414.42</v>
      </c>
    </row>
    <row r="921" spans="1:5" x14ac:dyDescent="0.3">
      <c r="A921" s="31">
        <v>1013</v>
      </c>
      <c r="B921" s="32" t="s">
        <v>1798</v>
      </c>
      <c r="C921" s="33" t="s">
        <v>1799</v>
      </c>
      <c r="D921" s="34" t="s">
        <v>15</v>
      </c>
      <c r="E921" s="35">
        <v>450.46</v>
      </c>
    </row>
    <row r="922" spans="1:5" ht="20.399999999999999" x14ac:dyDescent="0.3">
      <c r="A922" s="31">
        <v>1014</v>
      </c>
      <c r="B922" s="32" t="s">
        <v>1800</v>
      </c>
      <c r="C922" s="33" t="s">
        <v>1801</v>
      </c>
      <c r="D922" s="34" t="s">
        <v>15</v>
      </c>
      <c r="E922" s="35">
        <v>477.65</v>
      </c>
    </row>
    <row r="923" spans="1:5" ht="20.399999999999999" x14ac:dyDescent="0.3">
      <c r="A923" s="31">
        <v>1015</v>
      </c>
      <c r="B923" s="32" t="s">
        <v>1802</v>
      </c>
      <c r="C923" s="33" t="s">
        <v>1803</v>
      </c>
      <c r="D923" s="34" t="s">
        <v>15</v>
      </c>
      <c r="E923" s="35">
        <v>466.33</v>
      </c>
    </row>
    <row r="924" spans="1:5" x14ac:dyDescent="0.3">
      <c r="A924" s="31">
        <v>1016</v>
      </c>
      <c r="B924" s="32" t="s">
        <v>1804</v>
      </c>
      <c r="C924" s="33" t="s">
        <v>1805</v>
      </c>
      <c r="D924" s="34" t="s">
        <v>99</v>
      </c>
      <c r="E924" s="35">
        <v>20.61</v>
      </c>
    </row>
    <row r="925" spans="1:5" x14ac:dyDescent="0.3">
      <c r="A925" s="31">
        <v>1017</v>
      </c>
      <c r="B925" s="32" t="s">
        <v>1806</v>
      </c>
      <c r="C925" s="33" t="s">
        <v>1753</v>
      </c>
      <c r="D925" s="34" t="s">
        <v>52</v>
      </c>
      <c r="E925" s="35">
        <v>581.39</v>
      </c>
    </row>
    <row r="926" spans="1:5" ht="20.399999999999999" x14ac:dyDescent="0.3">
      <c r="A926" s="31">
        <v>1018</v>
      </c>
      <c r="B926" s="32" t="s">
        <v>1807</v>
      </c>
      <c r="C926" s="33" t="s">
        <v>1808</v>
      </c>
      <c r="D926" s="34" t="s">
        <v>99</v>
      </c>
      <c r="E926" s="35">
        <v>46.88</v>
      </c>
    </row>
    <row r="927" spans="1:5" ht="20.399999999999999" x14ac:dyDescent="0.3">
      <c r="A927" s="31">
        <v>1019</v>
      </c>
      <c r="B927" s="32" t="s">
        <v>1809</v>
      </c>
      <c r="C927" s="33" t="s">
        <v>1810</v>
      </c>
      <c r="D927" s="34" t="s">
        <v>99</v>
      </c>
      <c r="E927" s="35">
        <v>70.989999999999995</v>
      </c>
    </row>
    <row r="928" spans="1:5" ht="20.399999999999999" x14ac:dyDescent="0.3">
      <c r="A928" s="31">
        <v>1020</v>
      </c>
      <c r="B928" s="32" t="s">
        <v>1811</v>
      </c>
      <c r="C928" s="33" t="s">
        <v>1812</v>
      </c>
      <c r="D928" s="34" t="s">
        <v>99</v>
      </c>
      <c r="E928" s="35">
        <v>89.35</v>
      </c>
    </row>
    <row r="929" spans="1:5" ht="20.399999999999999" x14ac:dyDescent="0.3">
      <c r="A929" s="31">
        <v>1021</v>
      </c>
      <c r="B929" s="32" t="s">
        <v>1813</v>
      </c>
      <c r="C929" s="33" t="s">
        <v>1814</v>
      </c>
      <c r="D929" s="34" t="s">
        <v>99</v>
      </c>
      <c r="E929" s="35">
        <v>147.66999999999999</v>
      </c>
    </row>
    <row r="930" spans="1:5" ht="20.399999999999999" x14ac:dyDescent="0.3">
      <c r="A930" s="31">
        <v>1022</v>
      </c>
      <c r="B930" s="32" t="s">
        <v>1815</v>
      </c>
      <c r="C930" s="33" t="s">
        <v>1816</v>
      </c>
      <c r="D930" s="34" t="s">
        <v>99</v>
      </c>
      <c r="E930" s="35">
        <v>50.8</v>
      </c>
    </row>
    <row r="931" spans="1:5" ht="20.399999999999999" x14ac:dyDescent="0.3">
      <c r="A931" s="31">
        <v>1023</v>
      </c>
      <c r="B931" s="32" t="s">
        <v>1817</v>
      </c>
      <c r="C931" s="33" t="s">
        <v>1818</v>
      </c>
      <c r="D931" s="34" t="s">
        <v>99</v>
      </c>
      <c r="E931" s="35">
        <v>75.22</v>
      </c>
    </row>
    <row r="932" spans="1:5" ht="20.399999999999999" x14ac:dyDescent="0.3">
      <c r="A932" s="31">
        <v>1024</v>
      </c>
      <c r="B932" s="32" t="s">
        <v>1819</v>
      </c>
      <c r="C932" s="33" t="s">
        <v>1820</v>
      </c>
      <c r="D932" s="34" t="s">
        <v>99</v>
      </c>
      <c r="E932" s="35">
        <v>95.46</v>
      </c>
    </row>
    <row r="933" spans="1:5" ht="20.399999999999999" x14ac:dyDescent="0.3">
      <c r="A933" s="31">
        <v>1025</v>
      </c>
      <c r="B933" s="32" t="s">
        <v>1821</v>
      </c>
      <c r="C933" s="33" t="s">
        <v>1822</v>
      </c>
      <c r="D933" s="34" t="s">
        <v>99</v>
      </c>
      <c r="E933" s="35">
        <v>154.31</v>
      </c>
    </row>
    <row r="934" spans="1:5" ht="20.399999999999999" x14ac:dyDescent="0.3">
      <c r="A934" s="31">
        <v>1026</v>
      </c>
      <c r="B934" s="32" t="s">
        <v>1823</v>
      </c>
      <c r="C934" s="33" t="s">
        <v>1824</v>
      </c>
      <c r="D934" s="34" t="s">
        <v>99</v>
      </c>
      <c r="E934" s="35">
        <v>19.579999999999998</v>
      </c>
    </row>
    <row r="935" spans="1:5" ht="20.399999999999999" x14ac:dyDescent="0.3">
      <c r="A935" s="31">
        <v>1027</v>
      </c>
      <c r="B935" s="32" t="s">
        <v>1825</v>
      </c>
      <c r="C935" s="33" t="s">
        <v>1826</v>
      </c>
      <c r="D935" s="34" t="s">
        <v>99</v>
      </c>
      <c r="E935" s="35">
        <v>21.62</v>
      </c>
    </row>
    <row r="936" spans="1:5" ht="20.399999999999999" x14ac:dyDescent="0.3">
      <c r="A936" s="31">
        <v>1028</v>
      </c>
      <c r="B936" s="32" t="s">
        <v>1827</v>
      </c>
      <c r="C936" s="33" t="s">
        <v>1828</v>
      </c>
      <c r="D936" s="34" t="s">
        <v>99</v>
      </c>
      <c r="E936" s="35">
        <v>26.07</v>
      </c>
    </row>
    <row r="937" spans="1:5" ht="20.399999999999999" x14ac:dyDescent="0.3">
      <c r="A937" s="31">
        <v>1029</v>
      </c>
      <c r="B937" s="32" t="s">
        <v>1829</v>
      </c>
      <c r="C937" s="33" t="s">
        <v>1830</v>
      </c>
      <c r="D937" s="34" t="s">
        <v>99</v>
      </c>
      <c r="E937" s="35">
        <v>29.47</v>
      </c>
    </row>
    <row r="938" spans="1:5" x14ac:dyDescent="0.3">
      <c r="A938" s="31">
        <v>1030</v>
      </c>
      <c r="B938" s="32" t="s">
        <v>1831</v>
      </c>
      <c r="C938" s="33" t="s">
        <v>1832</v>
      </c>
      <c r="D938" s="34" t="s">
        <v>52</v>
      </c>
      <c r="E938" s="35">
        <v>581.39</v>
      </c>
    </row>
    <row r="939" spans="1:5" ht="20.399999999999999" x14ac:dyDescent="0.3">
      <c r="A939" s="31">
        <v>1031</v>
      </c>
      <c r="B939" s="32" t="s">
        <v>1833</v>
      </c>
      <c r="C939" s="33" t="s">
        <v>1834</v>
      </c>
      <c r="D939" s="34" t="s">
        <v>15</v>
      </c>
      <c r="E939" s="35">
        <v>41580.81</v>
      </c>
    </row>
    <row r="940" spans="1:5" x14ac:dyDescent="0.3">
      <c r="A940" s="31">
        <v>1032</v>
      </c>
      <c r="B940" s="32" t="s">
        <v>1835</v>
      </c>
      <c r="C940" s="33" t="s">
        <v>1836</v>
      </c>
      <c r="D940" s="34" t="s">
        <v>99</v>
      </c>
      <c r="E940" s="35">
        <v>320.89</v>
      </c>
    </row>
    <row r="941" spans="1:5" x14ac:dyDescent="0.3">
      <c r="A941" s="31">
        <v>1033</v>
      </c>
      <c r="B941" s="32" t="s">
        <v>1837</v>
      </c>
      <c r="C941" s="33" t="s">
        <v>1728</v>
      </c>
      <c r="D941" s="34" t="s">
        <v>99</v>
      </c>
      <c r="E941" s="35">
        <v>362.45</v>
      </c>
    </row>
    <row r="942" spans="1:5" x14ac:dyDescent="0.3">
      <c r="A942" s="31">
        <v>1034</v>
      </c>
      <c r="B942" s="32" t="s">
        <v>1838</v>
      </c>
      <c r="C942" s="33" t="s">
        <v>1839</v>
      </c>
      <c r="D942" s="34" t="s">
        <v>99</v>
      </c>
      <c r="E942" s="35">
        <v>495.36</v>
      </c>
    </row>
    <row r="943" spans="1:5" x14ac:dyDescent="0.3">
      <c r="A943" s="31">
        <v>1035</v>
      </c>
      <c r="B943" s="32" t="s">
        <v>1840</v>
      </c>
      <c r="C943" s="33" t="s">
        <v>1732</v>
      </c>
      <c r="D943" s="34" t="s">
        <v>99</v>
      </c>
      <c r="E943" s="35">
        <v>782.86</v>
      </c>
    </row>
    <row r="944" spans="1:5" x14ac:dyDescent="0.3">
      <c r="A944" s="31">
        <v>1036</v>
      </c>
      <c r="B944" s="32" t="s">
        <v>1841</v>
      </c>
      <c r="C944" s="33" t="s">
        <v>1842</v>
      </c>
      <c r="D944" s="34" t="s">
        <v>99</v>
      </c>
      <c r="E944" s="35">
        <v>55.71</v>
      </c>
    </row>
    <row r="945" spans="1:5" x14ac:dyDescent="0.3">
      <c r="A945" s="31">
        <v>1037</v>
      </c>
      <c r="B945" s="32" t="s">
        <v>1843</v>
      </c>
      <c r="C945" s="33" t="s">
        <v>1844</v>
      </c>
      <c r="D945" s="34" t="s">
        <v>52</v>
      </c>
      <c r="E945" s="35">
        <v>581.39</v>
      </c>
    </row>
    <row r="946" spans="1:5" x14ac:dyDescent="0.3">
      <c r="A946" s="31">
        <v>1038</v>
      </c>
      <c r="B946" s="32" t="s">
        <v>1845</v>
      </c>
      <c r="C946" s="33" t="s">
        <v>1767</v>
      </c>
      <c r="D946" s="34" t="s">
        <v>15</v>
      </c>
      <c r="E946" s="35">
        <v>353.03</v>
      </c>
    </row>
    <row r="947" spans="1:5" x14ac:dyDescent="0.3">
      <c r="A947" s="31">
        <v>1039</v>
      </c>
      <c r="B947" s="32" t="s">
        <v>1846</v>
      </c>
      <c r="C947" s="33" t="s">
        <v>1769</v>
      </c>
      <c r="D947" s="34" t="s">
        <v>15</v>
      </c>
      <c r="E947" s="35">
        <v>636.98</v>
      </c>
    </row>
    <row r="948" spans="1:5" x14ac:dyDescent="0.3">
      <c r="A948" s="31">
        <v>1040</v>
      </c>
      <c r="B948" s="32" t="s">
        <v>1847</v>
      </c>
      <c r="C948" s="33" t="s">
        <v>1771</v>
      </c>
      <c r="D948" s="34" t="s">
        <v>15</v>
      </c>
      <c r="E948" s="35">
        <v>1093.22</v>
      </c>
    </row>
    <row r="949" spans="1:5" x14ac:dyDescent="0.3">
      <c r="A949" s="31">
        <v>1046</v>
      </c>
      <c r="B949" s="32" t="s">
        <v>1848</v>
      </c>
      <c r="C949" s="33" t="s">
        <v>1849</v>
      </c>
      <c r="D949" s="34" t="s">
        <v>15</v>
      </c>
      <c r="E949" s="35">
        <v>273.26</v>
      </c>
    </row>
    <row r="950" spans="1:5" x14ac:dyDescent="0.3">
      <c r="A950" s="31">
        <v>1047</v>
      </c>
      <c r="B950" s="32" t="s">
        <v>1850</v>
      </c>
      <c r="C950" s="33" t="s">
        <v>1851</v>
      </c>
      <c r="D950" s="34" t="s">
        <v>15</v>
      </c>
      <c r="E950" s="35">
        <v>956.59</v>
      </c>
    </row>
    <row r="951" spans="1:5" x14ac:dyDescent="0.3">
      <c r="A951" s="31">
        <v>1048</v>
      </c>
      <c r="B951" s="32" t="s">
        <v>1852</v>
      </c>
      <c r="C951" s="33" t="s">
        <v>1853</v>
      </c>
      <c r="D951" s="34" t="s">
        <v>15</v>
      </c>
      <c r="E951" s="35">
        <v>361.15</v>
      </c>
    </row>
    <row r="952" spans="1:5" x14ac:dyDescent="0.3">
      <c r="A952" s="31">
        <v>1049</v>
      </c>
      <c r="B952" s="32" t="s">
        <v>1854</v>
      </c>
      <c r="C952" s="33" t="s">
        <v>1855</v>
      </c>
      <c r="D952" s="34" t="s">
        <v>15</v>
      </c>
      <c r="E952" s="35">
        <v>517.08000000000004</v>
      </c>
    </row>
    <row r="953" spans="1:5" x14ac:dyDescent="0.3">
      <c r="A953" s="31">
        <v>1050</v>
      </c>
      <c r="B953" s="32" t="s">
        <v>1856</v>
      </c>
      <c r="C953" s="33" t="s">
        <v>1857</v>
      </c>
      <c r="D953" s="34" t="s">
        <v>15</v>
      </c>
      <c r="E953" s="35">
        <v>846.64</v>
      </c>
    </row>
    <row r="954" spans="1:5" x14ac:dyDescent="0.3">
      <c r="A954" s="31">
        <v>1051</v>
      </c>
      <c r="B954" s="32" t="s">
        <v>1858</v>
      </c>
      <c r="C954" s="33" t="s">
        <v>1859</v>
      </c>
      <c r="D954" s="34" t="s">
        <v>15</v>
      </c>
      <c r="E954" s="35">
        <v>148.41</v>
      </c>
    </row>
    <row r="955" spans="1:5" x14ac:dyDescent="0.3">
      <c r="A955" s="31">
        <v>1052</v>
      </c>
      <c r="B955" s="32" t="s">
        <v>1860</v>
      </c>
      <c r="C955" s="33" t="s">
        <v>1861</v>
      </c>
      <c r="D955" s="34" t="s">
        <v>15</v>
      </c>
      <c r="E955" s="35">
        <v>2130.7800000000002</v>
      </c>
    </row>
    <row r="956" spans="1:5" x14ac:dyDescent="0.3">
      <c r="A956" s="31">
        <v>1053</v>
      </c>
      <c r="B956" s="32" t="s">
        <v>1862</v>
      </c>
      <c r="C956" s="33" t="s">
        <v>1863</v>
      </c>
      <c r="D956" s="34" t="s">
        <v>99</v>
      </c>
      <c r="E956" s="35">
        <v>29.68</v>
      </c>
    </row>
    <row r="957" spans="1:5" x14ac:dyDescent="0.3">
      <c r="A957" s="31">
        <v>1054</v>
      </c>
      <c r="B957" s="32" t="s">
        <v>1864</v>
      </c>
      <c r="C957" s="33" t="s">
        <v>1865</v>
      </c>
      <c r="D957" s="34" t="s">
        <v>99</v>
      </c>
      <c r="E957" s="35">
        <v>45.39</v>
      </c>
    </row>
    <row r="958" spans="1:5" x14ac:dyDescent="0.3">
      <c r="A958" s="31">
        <v>1055</v>
      </c>
      <c r="B958" s="32" t="s">
        <v>1866</v>
      </c>
      <c r="C958" s="33" t="s">
        <v>1867</v>
      </c>
      <c r="D958" s="34" t="s">
        <v>15</v>
      </c>
      <c r="E958" s="35">
        <v>88.06</v>
      </c>
    </row>
    <row r="959" spans="1:5" x14ac:dyDescent="0.3">
      <c r="A959" s="31">
        <v>1056</v>
      </c>
      <c r="B959" s="32" t="s">
        <v>1868</v>
      </c>
      <c r="C959" s="33" t="s">
        <v>1869</v>
      </c>
      <c r="D959" s="34" t="s">
        <v>15</v>
      </c>
      <c r="E959" s="35">
        <v>67.91</v>
      </c>
    </row>
    <row r="960" spans="1:5" x14ac:dyDescent="0.3">
      <c r="A960" s="31">
        <v>1057</v>
      </c>
      <c r="B960" s="32" t="s">
        <v>1870</v>
      </c>
      <c r="C960" s="33" t="s">
        <v>1871</v>
      </c>
      <c r="D960" s="34" t="s">
        <v>15</v>
      </c>
      <c r="E960" s="35">
        <v>144.62</v>
      </c>
    </row>
    <row r="961" spans="1:5" x14ac:dyDescent="0.3">
      <c r="A961" s="31">
        <v>1058</v>
      </c>
      <c r="B961" s="32" t="s">
        <v>1872</v>
      </c>
      <c r="C961" s="33" t="s">
        <v>1873</v>
      </c>
      <c r="D961" s="34" t="s">
        <v>15</v>
      </c>
      <c r="E961" s="35">
        <v>564.46</v>
      </c>
    </row>
    <row r="962" spans="1:5" x14ac:dyDescent="0.3">
      <c r="A962" s="31">
        <v>1059</v>
      </c>
      <c r="B962" s="32" t="s">
        <v>1874</v>
      </c>
      <c r="C962" s="33" t="s">
        <v>1875</v>
      </c>
      <c r="D962" s="34" t="s">
        <v>15</v>
      </c>
      <c r="E962" s="35">
        <v>672.2</v>
      </c>
    </row>
    <row r="963" spans="1:5" x14ac:dyDescent="0.3">
      <c r="A963" s="31">
        <v>1060</v>
      </c>
      <c r="B963" s="32" t="s">
        <v>1876</v>
      </c>
      <c r="C963" s="33" t="s">
        <v>1877</v>
      </c>
      <c r="D963" s="34" t="s">
        <v>15</v>
      </c>
      <c r="E963" s="35">
        <v>1136.5899999999999</v>
      </c>
    </row>
    <row r="964" spans="1:5" x14ac:dyDescent="0.3">
      <c r="A964" s="31">
        <v>1061</v>
      </c>
      <c r="B964" s="32" t="s">
        <v>1878</v>
      </c>
      <c r="C964" s="33" t="s">
        <v>1879</v>
      </c>
      <c r="D964" s="34" t="s">
        <v>15</v>
      </c>
      <c r="E964" s="35">
        <v>564.96</v>
      </c>
    </row>
    <row r="965" spans="1:5" x14ac:dyDescent="0.3">
      <c r="A965" s="31">
        <v>1062</v>
      </c>
      <c r="B965" s="32" t="s">
        <v>1880</v>
      </c>
      <c r="C965" s="33" t="s">
        <v>1881</v>
      </c>
      <c r="D965" s="34" t="s">
        <v>15</v>
      </c>
      <c r="E965" s="35">
        <v>592.16999999999996</v>
      </c>
    </row>
    <row r="966" spans="1:5" x14ac:dyDescent="0.3">
      <c r="A966" s="31">
        <v>1063</v>
      </c>
      <c r="B966" s="32" t="s">
        <v>1882</v>
      </c>
      <c r="C966" s="33" t="s">
        <v>1883</v>
      </c>
      <c r="D966" s="34" t="s">
        <v>15</v>
      </c>
      <c r="E966" s="35">
        <v>186.99</v>
      </c>
    </row>
    <row r="967" spans="1:5" x14ac:dyDescent="0.3">
      <c r="A967" s="31">
        <v>1064</v>
      </c>
      <c r="B967" s="32" t="s">
        <v>1884</v>
      </c>
      <c r="C967" s="33" t="s">
        <v>1885</v>
      </c>
      <c r="D967" s="34" t="s">
        <v>15</v>
      </c>
      <c r="E967" s="35">
        <v>269.67</v>
      </c>
    </row>
    <row r="968" spans="1:5" x14ac:dyDescent="0.3">
      <c r="A968" s="31">
        <v>1065</v>
      </c>
      <c r="B968" s="32" t="s">
        <v>1886</v>
      </c>
      <c r="C968" s="33" t="s">
        <v>1887</v>
      </c>
      <c r="D968" s="34" t="s">
        <v>15</v>
      </c>
      <c r="E968" s="35">
        <v>204.25</v>
      </c>
    </row>
    <row r="969" spans="1:5" x14ac:dyDescent="0.3">
      <c r="A969" s="31">
        <v>1066</v>
      </c>
      <c r="B969" s="32" t="s">
        <v>1888</v>
      </c>
      <c r="C969" s="33" t="s">
        <v>1889</v>
      </c>
      <c r="D969" s="34" t="s">
        <v>15</v>
      </c>
      <c r="E969" s="35">
        <v>207.89</v>
      </c>
    </row>
    <row r="970" spans="1:5" x14ac:dyDescent="0.3">
      <c r="A970" s="31">
        <v>1067</v>
      </c>
      <c r="B970" s="32" t="s">
        <v>1890</v>
      </c>
      <c r="C970" s="33" t="s">
        <v>1891</v>
      </c>
      <c r="D970" s="34" t="s">
        <v>15</v>
      </c>
      <c r="E970" s="35">
        <v>254.22</v>
      </c>
    </row>
    <row r="971" spans="1:5" x14ac:dyDescent="0.3">
      <c r="A971" s="31">
        <v>1068</v>
      </c>
      <c r="B971" s="32" t="s">
        <v>1892</v>
      </c>
      <c r="C971" s="33" t="s">
        <v>1893</v>
      </c>
      <c r="D971" s="34" t="s">
        <v>15</v>
      </c>
      <c r="E971" s="35">
        <v>588.73</v>
      </c>
    </row>
    <row r="972" spans="1:5" x14ac:dyDescent="0.3">
      <c r="A972" s="31">
        <v>1069</v>
      </c>
      <c r="B972" s="32" t="s">
        <v>1894</v>
      </c>
      <c r="C972" s="33" t="s">
        <v>1895</v>
      </c>
      <c r="D972" s="34" t="s">
        <v>15</v>
      </c>
      <c r="E972" s="35">
        <v>2255.64</v>
      </c>
    </row>
    <row r="973" spans="1:5" x14ac:dyDescent="0.3">
      <c r="A973" s="31">
        <v>1070</v>
      </c>
      <c r="B973" s="32" t="s">
        <v>1896</v>
      </c>
      <c r="C973" s="33" t="s">
        <v>1897</v>
      </c>
      <c r="D973" s="34" t="s">
        <v>15</v>
      </c>
      <c r="E973" s="35">
        <v>3218.53</v>
      </c>
    </row>
    <row r="974" spans="1:5" x14ac:dyDescent="0.3">
      <c r="A974" s="31">
        <v>1071</v>
      </c>
      <c r="B974" s="32" t="s">
        <v>1898</v>
      </c>
      <c r="C974" s="33" t="s">
        <v>1899</v>
      </c>
      <c r="D974" s="34" t="s">
        <v>15</v>
      </c>
      <c r="E974" s="35">
        <v>1467.75</v>
      </c>
    </row>
    <row r="975" spans="1:5" x14ac:dyDescent="0.3">
      <c r="A975" s="31">
        <v>1072</v>
      </c>
      <c r="B975" s="32" t="s">
        <v>1900</v>
      </c>
      <c r="C975" s="33" t="s">
        <v>1901</v>
      </c>
      <c r="D975" s="34" t="s">
        <v>15</v>
      </c>
      <c r="E975" s="35">
        <v>1659.8</v>
      </c>
    </row>
    <row r="976" spans="1:5" x14ac:dyDescent="0.3">
      <c r="A976" s="31">
        <v>1073</v>
      </c>
      <c r="B976" s="32" t="s">
        <v>1902</v>
      </c>
      <c r="C976" s="33" t="s">
        <v>1903</v>
      </c>
      <c r="D976" s="34" t="s">
        <v>15</v>
      </c>
      <c r="E976" s="35">
        <v>1860.98</v>
      </c>
    </row>
    <row r="977" spans="1:5" x14ac:dyDescent="0.3">
      <c r="A977" s="31">
        <v>1074</v>
      </c>
      <c r="B977" s="32" t="s">
        <v>1904</v>
      </c>
      <c r="C977" s="33" t="s">
        <v>1905</v>
      </c>
      <c r="D977" s="34" t="s">
        <v>15</v>
      </c>
      <c r="E977" s="35">
        <v>2283.2600000000002</v>
      </c>
    </row>
    <row r="978" spans="1:5" x14ac:dyDescent="0.3">
      <c r="A978" s="31">
        <v>1075</v>
      </c>
      <c r="B978" s="32" t="s">
        <v>1906</v>
      </c>
      <c r="C978" s="33" t="s">
        <v>1907</v>
      </c>
      <c r="D978" s="34" t="s">
        <v>15</v>
      </c>
      <c r="E978" s="35">
        <v>2552.7800000000002</v>
      </c>
    </row>
    <row r="979" spans="1:5" x14ac:dyDescent="0.3">
      <c r="A979" s="31">
        <v>1076</v>
      </c>
      <c r="B979" s="32" t="s">
        <v>1908</v>
      </c>
      <c r="C979" s="33" t="s">
        <v>1909</v>
      </c>
      <c r="D979" s="34" t="s">
        <v>15</v>
      </c>
      <c r="E979" s="35">
        <v>3182.02</v>
      </c>
    </row>
    <row r="980" spans="1:5" x14ac:dyDescent="0.3">
      <c r="A980" s="31">
        <v>1077</v>
      </c>
      <c r="B980" s="32" t="s">
        <v>1910</v>
      </c>
      <c r="C980" s="33" t="s">
        <v>1911</v>
      </c>
      <c r="D980" s="34" t="s">
        <v>15</v>
      </c>
      <c r="E980" s="35">
        <v>4046.42</v>
      </c>
    </row>
    <row r="981" spans="1:5" x14ac:dyDescent="0.3">
      <c r="A981" s="31">
        <v>1078</v>
      </c>
      <c r="B981" s="32" t="s">
        <v>1912</v>
      </c>
      <c r="C981" s="33" t="s">
        <v>1913</v>
      </c>
      <c r="D981" s="34" t="s">
        <v>15</v>
      </c>
      <c r="E981" s="35">
        <v>4799.57</v>
      </c>
    </row>
    <row r="982" spans="1:5" x14ac:dyDescent="0.3">
      <c r="A982" s="31">
        <v>1079</v>
      </c>
      <c r="B982" s="32" t="s">
        <v>1914</v>
      </c>
      <c r="C982" s="33" t="s">
        <v>1915</v>
      </c>
      <c r="D982" s="34" t="s">
        <v>15</v>
      </c>
      <c r="E982" s="35">
        <v>5978.53</v>
      </c>
    </row>
    <row r="983" spans="1:5" x14ac:dyDescent="0.3">
      <c r="A983" s="31">
        <v>1080</v>
      </c>
      <c r="B983" s="32" t="s">
        <v>1916</v>
      </c>
      <c r="C983" s="33" t="s">
        <v>1917</v>
      </c>
      <c r="D983" s="34" t="s">
        <v>15</v>
      </c>
      <c r="E983" s="35">
        <v>8416.8700000000008</v>
      </c>
    </row>
    <row r="984" spans="1:5" ht="20.399999999999999" x14ac:dyDescent="0.3">
      <c r="A984" s="31">
        <v>1081</v>
      </c>
      <c r="B984" s="32" t="s">
        <v>1918</v>
      </c>
      <c r="C984" s="33" t="s">
        <v>1919</v>
      </c>
      <c r="D984" s="34" t="s">
        <v>15</v>
      </c>
      <c r="E984" s="35">
        <v>227.67</v>
      </c>
    </row>
    <row r="985" spans="1:5" x14ac:dyDescent="0.3">
      <c r="A985" s="31">
        <v>1082</v>
      </c>
      <c r="B985" s="32" t="s">
        <v>1920</v>
      </c>
      <c r="C985" s="33" t="s">
        <v>1844</v>
      </c>
      <c r="D985" s="34" t="s">
        <v>52</v>
      </c>
      <c r="E985" s="35">
        <v>581.39</v>
      </c>
    </row>
    <row r="986" spans="1:5" x14ac:dyDescent="0.3">
      <c r="A986" s="31">
        <v>1083</v>
      </c>
      <c r="B986" s="32" t="s">
        <v>1921</v>
      </c>
      <c r="C986" s="33" t="s">
        <v>1922</v>
      </c>
      <c r="D986" s="34" t="s">
        <v>99</v>
      </c>
      <c r="E986" s="35">
        <v>344.64</v>
      </c>
    </row>
    <row r="987" spans="1:5" x14ac:dyDescent="0.3">
      <c r="A987" s="31">
        <v>1084</v>
      </c>
      <c r="B987" s="32" t="s">
        <v>1923</v>
      </c>
      <c r="C987" s="33" t="s">
        <v>1924</v>
      </c>
      <c r="D987" s="34" t="s">
        <v>99</v>
      </c>
      <c r="E987" s="35">
        <v>416.27</v>
      </c>
    </row>
    <row r="988" spans="1:5" x14ac:dyDescent="0.3">
      <c r="A988" s="31">
        <v>1085</v>
      </c>
      <c r="B988" s="32" t="s">
        <v>1925</v>
      </c>
      <c r="C988" s="33" t="s">
        <v>1926</v>
      </c>
      <c r="D988" s="34" t="s">
        <v>99</v>
      </c>
      <c r="E988" s="35">
        <v>453.26</v>
      </c>
    </row>
    <row r="989" spans="1:5" x14ac:dyDescent="0.3">
      <c r="A989" s="31">
        <v>1086</v>
      </c>
      <c r="B989" s="32" t="s">
        <v>1927</v>
      </c>
      <c r="C989" s="33" t="s">
        <v>1928</v>
      </c>
      <c r="D989" s="34" t="s">
        <v>99</v>
      </c>
      <c r="E989" s="35">
        <v>50.04</v>
      </c>
    </row>
    <row r="990" spans="1:5" x14ac:dyDescent="0.3">
      <c r="A990" s="31">
        <v>1087</v>
      </c>
      <c r="B990" s="32" t="s">
        <v>1929</v>
      </c>
      <c r="C990" s="33" t="s">
        <v>1930</v>
      </c>
      <c r="D990" s="34" t="s">
        <v>99</v>
      </c>
      <c r="E990" s="35">
        <v>58.48</v>
      </c>
    </row>
    <row r="991" spans="1:5" x14ac:dyDescent="0.3">
      <c r="A991" s="31">
        <v>1088</v>
      </c>
      <c r="B991" s="32" t="s">
        <v>1931</v>
      </c>
      <c r="C991" s="33" t="s">
        <v>1932</v>
      </c>
      <c r="D991" s="34" t="s">
        <v>99</v>
      </c>
      <c r="E991" s="35">
        <v>73.430000000000007</v>
      </c>
    </row>
    <row r="992" spans="1:5" x14ac:dyDescent="0.3">
      <c r="A992" s="31">
        <v>1089</v>
      </c>
      <c r="B992" s="32" t="s">
        <v>1933</v>
      </c>
      <c r="C992" s="33" t="s">
        <v>1934</v>
      </c>
      <c r="D992" s="34" t="s">
        <v>99</v>
      </c>
      <c r="E992" s="35">
        <v>77.7</v>
      </c>
    </row>
    <row r="993" spans="1:5" x14ac:dyDescent="0.3">
      <c r="A993" s="31">
        <v>1090</v>
      </c>
      <c r="B993" s="32" t="s">
        <v>1935</v>
      </c>
      <c r="C993" s="33" t="s">
        <v>1936</v>
      </c>
      <c r="D993" s="34" t="s">
        <v>99</v>
      </c>
      <c r="E993" s="35">
        <v>154.78</v>
      </c>
    </row>
    <row r="994" spans="1:5" x14ac:dyDescent="0.3">
      <c r="A994" s="31">
        <v>1091</v>
      </c>
      <c r="B994" s="32" t="s">
        <v>1937</v>
      </c>
      <c r="C994" s="33" t="s">
        <v>1938</v>
      </c>
      <c r="D994" s="34" t="s">
        <v>99</v>
      </c>
      <c r="E994" s="35">
        <v>190.01</v>
      </c>
    </row>
    <row r="995" spans="1:5" x14ac:dyDescent="0.3">
      <c r="A995" s="31">
        <v>1092</v>
      </c>
      <c r="B995" s="32" t="s">
        <v>1939</v>
      </c>
      <c r="C995" s="33" t="s">
        <v>1940</v>
      </c>
      <c r="D995" s="34" t="s">
        <v>99</v>
      </c>
      <c r="E995" s="35">
        <v>50.88</v>
      </c>
    </row>
    <row r="996" spans="1:5" x14ac:dyDescent="0.3">
      <c r="A996" s="31">
        <v>1093</v>
      </c>
      <c r="B996" s="32" t="s">
        <v>1941</v>
      </c>
      <c r="C996" s="33" t="s">
        <v>1942</v>
      </c>
      <c r="D996" s="34" t="s">
        <v>99</v>
      </c>
      <c r="E996" s="35">
        <v>55.03</v>
      </c>
    </row>
    <row r="997" spans="1:5" x14ac:dyDescent="0.3">
      <c r="A997" s="31">
        <v>1094</v>
      </c>
      <c r="B997" s="32" t="s">
        <v>1943</v>
      </c>
      <c r="C997" s="33" t="s">
        <v>1944</v>
      </c>
      <c r="D997" s="34" t="s">
        <v>99</v>
      </c>
      <c r="E997" s="35">
        <v>72.680000000000007</v>
      </c>
    </row>
    <row r="998" spans="1:5" x14ac:dyDescent="0.3">
      <c r="A998" s="31">
        <v>1095</v>
      </c>
      <c r="B998" s="32" t="s">
        <v>1945</v>
      </c>
      <c r="C998" s="33" t="s">
        <v>1946</v>
      </c>
      <c r="D998" s="34" t="s">
        <v>99</v>
      </c>
      <c r="E998" s="35">
        <v>94.82</v>
      </c>
    </row>
    <row r="999" spans="1:5" x14ac:dyDescent="0.3">
      <c r="A999" s="31">
        <v>1101</v>
      </c>
      <c r="B999" s="32" t="s">
        <v>1947</v>
      </c>
      <c r="C999" s="33" t="s">
        <v>1948</v>
      </c>
      <c r="D999" s="34" t="s">
        <v>99</v>
      </c>
      <c r="E999" s="35">
        <v>148.29</v>
      </c>
    </row>
    <row r="1000" spans="1:5" x14ac:dyDescent="0.3">
      <c r="A1000" s="31">
        <v>1102</v>
      </c>
      <c r="B1000" s="32" t="s">
        <v>1949</v>
      </c>
      <c r="C1000" s="33" t="s">
        <v>1950</v>
      </c>
      <c r="D1000" s="34" t="s">
        <v>52</v>
      </c>
      <c r="E1000" s="35">
        <v>581.39</v>
      </c>
    </row>
    <row r="1001" spans="1:5" x14ac:dyDescent="0.3">
      <c r="A1001" s="31">
        <v>1103</v>
      </c>
      <c r="B1001" s="32" t="s">
        <v>1951</v>
      </c>
      <c r="C1001" s="33" t="s">
        <v>1952</v>
      </c>
      <c r="D1001" s="34" t="s">
        <v>15</v>
      </c>
      <c r="E1001" s="35">
        <v>76.83</v>
      </c>
    </row>
    <row r="1002" spans="1:5" x14ac:dyDescent="0.3">
      <c r="A1002" s="31">
        <v>1104</v>
      </c>
      <c r="B1002" s="32" t="s">
        <v>1953</v>
      </c>
      <c r="C1002" s="33" t="s">
        <v>1954</v>
      </c>
      <c r="D1002" s="34" t="s">
        <v>15</v>
      </c>
      <c r="E1002" s="35">
        <v>99.91</v>
      </c>
    </row>
    <row r="1003" spans="1:5" x14ac:dyDescent="0.3">
      <c r="A1003" s="31">
        <v>1105</v>
      </c>
      <c r="B1003" s="32" t="s">
        <v>1955</v>
      </c>
      <c r="C1003" s="33" t="s">
        <v>1956</v>
      </c>
      <c r="D1003" s="34" t="s">
        <v>15</v>
      </c>
      <c r="E1003" s="35">
        <v>121.1</v>
      </c>
    </row>
    <row r="1004" spans="1:5" ht="20.399999999999999" x14ac:dyDescent="0.3">
      <c r="A1004" s="31">
        <v>1106</v>
      </c>
      <c r="B1004" s="32" t="s">
        <v>1957</v>
      </c>
      <c r="C1004" s="33" t="s">
        <v>1958</v>
      </c>
      <c r="D1004" s="34" t="s">
        <v>15</v>
      </c>
      <c r="E1004" s="35">
        <v>76.11</v>
      </c>
    </row>
    <row r="1005" spans="1:5" ht="20.399999999999999" x14ac:dyDescent="0.3">
      <c r="A1005" s="31">
        <v>1107</v>
      </c>
      <c r="B1005" s="32" t="s">
        <v>1959</v>
      </c>
      <c r="C1005" s="33" t="s">
        <v>1960</v>
      </c>
      <c r="D1005" s="34" t="s">
        <v>15</v>
      </c>
      <c r="E1005" s="35">
        <v>114.74</v>
      </c>
    </row>
    <row r="1006" spans="1:5" x14ac:dyDescent="0.3">
      <c r="A1006" s="31">
        <v>1108</v>
      </c>
      <c r="B1006" s="32" t="s">
        <v>1961</v>
      </c>
      <c r="C1006" s="33" t="s">
        <v>1962</v>
      </c>
      <c r="D1006" s="34" t="s">
        <v>15</v>
      </c>
      <c r="E1006" s="35">
        <v>66.03</v>
      </c>
    </row>
    <row r="1007" spans="1:5" x14ac:dyDescent="0.3">
      <c r="A1007" s="31">
        <v>1109</v>
      </c>
      <c r="B1007" s="32" t="s">
        <v>1963</v>
      </c>
      <c r="C1007" s="33" t="s">
        <v>1964</v>
      </c>
      <c r="D1007" s="34" t="s">
        <v>15</v>
      </c>
      <c r="E1007" s="35">
        <v>114.61</v>
      </c>
    </row>
    <row r="1008" spans="1:5" x14ac:dyDescent="0.3">
      <c r="A1008" s="31">
        <v>1110</v>
      </c>
      <c r="B1008" s="32" t="s">
        <v>1965</v>
      </c>
      <c r="C1008" s="33" t="s">
        <v>1966</v>
      </c>
      <c r="D1008" s="34" t="s">
        <v>15</v>
      </c>
      <c r="E1008" s="35">
        <v>89.66</v>
      </c>
    </row>
    <row r="1009" spans="1:5" x14ac:dyDescent="0.3">
      <c r="A1009" s="31">
        <v>1111</v>
      </c>
      <c r="B1009" s="32" t="s">
        <v>1967</v>
      </c>
      <c r="C1009" s="33" t="s">
        <v>1968</v>
      </c>
      <c r="D1009" s="34" t="s">
        <v>15</v>
      </c>
      <c r="E1009" s="35">
        <v>527.16</v>
      </c>
    </row>
    <row r="1010" spans="1:5" x14ac:dyDescent="0.3">
      <c r="A1010" s="31">
        <v>1112</v>
      </c>
      <c r="B1010" s="32" t="s">
        <v>1969</v>
      </c>
      <c r="C1010" s="33" t="s">
        <v>1970</v>
      </c>
      <c r="D1010" s="34" t="s">
        <v>15</v>
      </c>
      <c r="E1010" s="35">
        <v>74.77</v>
      </c>
    </row>
    <row r="1011" spans="1:5" x14ac:dyDescent="0.3">
      <c r="A1011" s="31">
        <v>1113</v>
      </c>
      <c r="B1011" s="32" t="s">
        <v>1971</v>
      </c>
      <c r="C1011" s="33" t="s">
        <v>1972</v>
      </c>
      <c r="D1011" s="34" t="s">
        <v>15</v>
      </c>
      <c r="E1011" s="35">
        <v>155.85</v>
      </c>
    </row>
    <row r="1012" spans="1:5" x14ac:dyDescent="0.3">
      <c r="A1012" s="31">
        <v>1114</v>
      </c>
      <c r="B1012" s="32" t="s">
        <v>1973</v>
      </c>
      <c r="C1012" s="33" t="s">
        <v>1974</v>
      </c>
      <c r="D1012" s="34" t="s">
        <v>15</v>
      </c>
      <c r="E1012" s="35">
        <v>18.47</v>
      </c>
    </row>
    <row r="1013" spans="1:5" x14ac:dyDescent="0.3">
      <c r="A1013" s="31">
        <v>1115</v>
      </c>
      <c r="B1013" s="32" t="s">
        <v>1975</v>
      </c>
      <c r="C1013" s="33" t="s">
        <v>1976</v>
      </c>
      <c r="D1013" s="34" t="s">
        <v>15</v>
      </c>
      <c r="E1013" s="35">
        <v>33.19</v>
      </c>
    </row>
    <row r="1014" spans="1:5" x14ac:dyDescent="0.3">
      <c r="A1014" s="31">
        <v>1116</v>
      </c>
      <c r="B1014" s="32" t="s">
        <v>1977</v>
      </c>
      <c r="C1014" s="33" t="s">
        <v>1978</v>
      </c>
      <c r="D1014" s="34" t="s">
        <v>15</v>
      </c>
      <c r="E1014" s="35">
        <v>38.06</v>
      </c>
    </row>
    <row r="1015" spans="1:5" x14ac:dyDescent="0.3">
      <c r="A1015" s="31">
        <v>1117</v>
      </c>
      <c r="B1015" s="32" t="s">
        <v>1979</v>
      </c>
      <c r="C1015" s="33" t="s">
        <v>1950</v>
      </c>
      <c r="D1015" s="34" t="s">
        <v>52</v>
      </c>
      <c r="E1015" s="35">
        <v>581.39</v>
      </c>
    </row>
    <row r="1016" spans="1:5" x14ac:dyDescent="0.3">
      <c r="A1016" s="31">
        <v>1118</v>
      </c>
      <c r="B1016" s="32" t="s">
        <v>1980</v>
      </c>
      <c r="C1016" s="33" t="s">
        <v>1981</v>
      </c>
      <c r="D1016" s="34" t="s">
        <v>99</v>
      </c>
      <c r="E1016" s="35">
        <v>234.58</v>
      </c>
    </row>
    <row r="1017" spans="1:5" x14ac:dyDescent="0.3">
      <c r="A1017" s="31">
        <v>1119</v>
      </c>
      <c r="B1017" s="32" t="s">
        <v>1982</v>
      </c>
      <c r="C1017" s="33" t="s">
        <v>1983</v>
      </c>
      <c r="D1017" s="34" t="s">
        <v>99</v>
      </c>
      <c r="E1017" s="35">
        <v>286.39</v>
      </c>
    </row>
    <row r="1018" spans="1:5" x14ac:dyDescent="0.3">
      <c r="A1018" s="31">
        <v>1120</v>
      </c>
      <c r="B1018" s="32" t="s">
        <v>1984</v>
      </c>
      <c r="C1018" s="33" t="s">
        <v>1985</v>
      </c>
      <c r="D1018" s="34" t="s">
        <v>99</v>
      </c>
      <c r="E1018" s="35">
        <v>330.31</v>
      </c>
    </row>
    <row r="1019" spans="1:5" x14ac:dyDescent="0.3">
      <c r="A1019" s="31">
        <v>1121</v>
      </c>
      <c r="B1019" s="32" t="s">
        <v>1986</v>
      </c>
      <c r="C1019" s="33" t="s">
        <v>1987</v>
      </c>
      <c r="D1019" s="34" t="s">
        <v>99</v>
      </c>
      <c r="E1019" s="35">
        <v>448.76</v>
      </c>
    </row>
    <row r="1020" spans="1:5" ht="20.399999999999999" x14ac:dyDescent="0.3">
      <c r="A1020" s="31">
        <v>1122</v>
      </c>
      <c r="B1020" s="32" t="s">
        <v>1988</v>
      </c>
      <c r="C1020" s="33" t="s">
        <v>1989</v>
      </c>
      <c r="D1020" s="34" t="s">
        <v>15</v>
      </c>
      <c r="E1020" s="35">
        <v>800.09</v>
      </c>
    </row>
    <row r="1021" spans="1:5" ht="20.399999999999999" x14ac:dyDescent="0.3">
      <c r="A1021" s="31">
        <v>1123</v>
      </c>
      <c r="B1021" s="32" t="s">
        <v>1990</v>
      </c>
      <c r="C1021" s="33" t="s">
        <v>1991</v>
      </c>
      <c r="D1021" s="34" t="s">
        <v>15</v>
      </c>
      <c r="E1021" s="35">
        <v>1148.9000000000001</v>
      </c>
    </row>
    <row r="1022" spans="1:5" x14ac:dyDescent="0.3">
      <c r="A1022" s="31">
        <v>1124</v>
      </c>
      <c r="B1022" s="32" t="s">
        <v>1992</v>
      </c>
      <c r="C1022" s="33" t="s">
        <v>127</v>
      </c>
      <c r="D1022" s="34" t="s">
        <v>99</v>
      </c>
      <c r="E1022" s="35">
        <v>135.54</v>
      </c>
    </row>
    <row r="1023" spans="1:5" x14ac:dyDescent="0.3">
      <c r="A1023" s="31">
        <v>1125</v>
      </c>
      <c r="B1023" s="32" t="s">
        <v>1993</v>
      </c>
      <c r="C1023" s="33" t="s">
        <v>129</v>
      </c>
      <c r="D1023" s="34" t="s">
        <v>99</v>
      </c>
      <c r="E1023" s="35">
        <v>152.78</v>
      </c>
    </row>
    <row r="1024" spans="1:5" x14ac:dyDescent="0.3">
      <c r="A1024" s="31">
        <v>1126</v>
      </c>
      <c r="B1024" s="32" t="s">
        <v>1994</v>
      </c>
      <c r="C1024" s="33" t="s">
        <v>131</v>
      </c>
      <c r="D1024" s="34" t="s">
        <v>99</v>
      </c>
      <c r="E1024" s="35">
        <v>190.46</v>
      </c>
    </row>
    <row r="1025" spans="1:5" x14ac:dyDescent="0.3">
      <c r="A1025" s="31">
        <v>1127</v>
      </c>
      <c r="B1025" s="32" t="s">
        <v>1995</v>
      </c>
      <c r="C1025" s="33" t="s">
        <v>133</v>
      </c>
      <c r="D1025" s="34" t="s">
        <v>99</v>
      </c>
      <c r="E1025" s="35">
        <v>238.51</v>
      </c>
    </row>
    <row r="1026" spans="1:5" x14ac:dyDescent="0.3">
      <c r="A1026" s="31">
        <v>1128</v>
      </c>
      <c r="B1026" s="32" t="s">
        <v>1996</v>
      </c>
      <c r="C1026" s="33" t="s">
        <v>1997</v>
      </c>
      <c r="D1026" s="34" t="s">
        <v>99</v>
      </c>
      <c r="E1026" s="35">
        <v>50.88</v>
      </c>
    </row>
    <row r="1027" spans="1:5" x14ac:dyDescent="0.3">
      <c r="A1027" s="31">
        <v>1129</v>
      </c>
      <c r="B1027" s="32" t="s">
        <v>1998</v>
      </c>
      <c r="C1027" s="33" t="s">
        <v>1999</v>
      </c>
      <c r="D1027" s="34" t="s">
        <v>99</v>
      </c>
      <c r="E1027" s="35">
        <v>55.03</v>
      </c>
    </row>
    <row r="1028" spans="1:5" x14ac:dyDescent="0.3">
      <c r="A1028" s="31">
        <v>1130</v>
      </c>
      <c r="B1028" s="32" t="s">
        <v>2000</v>
      </c>
      <c r="C1028" s="33" t="s">
        <v>2001</v>
      </c>
      <c r="D1028" s="34" t="s">
        <v>99</v>
      </c>
      <c r="E1028" s="35">
        <v>72.680000000000007</v>
      </c>
    </row>
    <row r="1029" spans="1:5" x14ac:dyDescent="0.3">
      <c r="A1029" s="31">
        <v>1131</v>
      </c>
      <c r="B1029" s="32" t="s">
        <v>2002</v>
      </c>
      <c r="C1029" s="33" t="s">
        <v>2003</v>
      </c>
      <c r="D1029" s="34" t="s">
        <v>99</v>
      </c>
      <c r="E1029" s="35">
        <v>94.82</v>
      </c>
    </row>
    <row r="1030" spans="1:5" x14ac:dyDescent="0.3">
      <c r="A1030" s="31">
        <v>1132</v>
      </c>
      <c r="B1030" s="32" t="s">
        <v>2004</v>
      </c>
      <c r="C1030" s="33" t="s">
        <v>2005</v>
      </c>
      <c r="D1030" s="34" t="s">
        <v>99</v>
      </c>
      <c r="E1030" s="35">
        <v>148.29</v>
      </c>
    </row>
    <row r="1031" spans="1:5" x14ac:dyDescent="0.3">
      <c r="A1031" s="31">
        <v>1133</v>
      </c>
      <c r="B1031" s="32" t="s">
        <v>2006</v>
      </c>
      <c r="C1031" s="33" t="s">
        <v>2007</v>
      </c>
      <c r="D1031" s="34" t="s">
        <v>52</v>
      </c>
      <c r="E1031" s="35">
        <v>581.39</v>
      </c>
    </row>
    <row r="1032" spans="1:5" x14ac:dyDescent="0.3">
      <c r="A1032" s="31">
        <v>1134</v>
      </c>
      <c r="B1032" s="32" t="s">
        <v>2008</v>
      </c>
      <c r="C1032" s="33" t="s">
        <v>2009</v>
      </c>
      <c r="D1032" s="34" t="s">
        <v>99</v>
      </c>
      <c r="E1032" s="35">
        <v>74.03</v>
      </c>
    </row>
    <row r="1033" spans="1:5" x14ac:dyDescent="0.3">
      <c r="A1033" s="31">
        <v>1135</v>
      </c>
      <c r="B1033" s="32" t="s">
        <v>2010</v>
      </c>
      <c r="C1033" s="33" t="s">
        <v>2011</v>
      </c>
      <c r="D1033" s="34" t="s">
        <v>99</v>
      </c>
      <c r="E1033" s="35">
        <v>66.91</v>
      </c>
    </row>
    <row r="1034" spans="1:5" x14ac:dyDescent="0.3">
      <c r="A1034" s="31">
        <v>1136</v>
      </c>
      <c r="B1034" s="32" t="s">
        <v>2012</v>
      </c>
      <c r="C1034" s="33" t="s">
        <v>2013</v>
      </c>
      <c r="D1034" s="34" t="s">
        <v>99</v>
      </c>
      <c r="E1034" s="35">
        <v>99.59</v>
      </c>
    </row>
    <row r="1035" spans="1:5" x14ac:dyDescent="0.3">
      <c r="A1035" s="31">
        <v>1137</v>
      </c>
      <c r="B1035" s="32" t="s">
        <v>2014</v>
      </c>
      <c r="C1035" s="33" t="s">
        <v>2015</v>
      </c>
      <c r="D1035" s="34" t="s">
        <v>99</v>
      </c>
      <c r="E1035" s="35">
        <v>79.45</v>
      </c>
    </row>
    <row r="1036" spans="1:5" x14ac:dyDescent="0.3">
      <c r="A1036" s="31">
        <v>1138</v>
      </c>
      <c r="B1036" s="32" t="s">
        <v>2016</v>
      </c>
      <c r="C1036" s="33" t="s">
        <v>2017</v>
      </c>
      <c r="D1036" s="34" t="s">
        <v>15</v>
      </c>
      <c r="E1036" s="35">
        <v>77.33</v>
      </c>
    </row>
    <row r="1037" spans="1:5" x14ac:dyDescent="0.3">
      <c r="A1037" s="31">
        <v>1139</v>
      </c>
      <c r="B1037" s="32" t="s">
        <v>2018</v>
      </c>
      <c r="C1037" s="33" t="s">
        <v>2019</v>
      </c>
      <c r="D1037" s="34" t="s">
        <v>15</v>
      </c>
      <c r="E1037" s="35">
        <v>83.17</v>
      </c>
    </row>
    <row r="1038" spans="1:5" x14ac:dyDescent="0.3">
      <c r="A1038" s="31">
        <v>1140</v>
      </c>
      <c r="B1038" s="32" t="s">
        <v>2020</v>
      </c>
      <c r="C1038" s="33" t="s">
        <v>2021</v>
      </c>
      <c r="D1038" s="34" t="s">
        <v>99</v>
      </c>
      <c r="E1038" s="35">
        <v>117.35</v>
      </c>
    </row>
    <row r="1039" spans="1:5" x14ac:dyDescent="0.3">
      <c r="A1039" s="31">
        <v>1141</v>
      </c>
      <c r="B1039" s="32" t="s">
        <v>2022</v>
      </c>
      <c r="C1039" s="33" t="s">
        <v>2023</v>
      </c>
      <c r="D1039" s="34" t="s">
        <v>99</v>
      </c>
      <c r="E1039" s="35">
        <v>162.85</v>
      </c>
    </row>
    <row r="1040" spans="1:5" x14ac:dyDescent="0.3">
      <c r="A1040" s="31">
        <v>1142</v>
      </c>
      <c r="B1040" s="32" t="s">
        <v>2024</v>
      </c>
      <c r="C1040" s="33" t="s">
        <v>2025</v>
      </c>
      <c r="D1040" s="34" t="s">
        <v>99</v>
      </c>
      <c r="E1040" s="35">
        <v>270.79000000000002</v>
      </c>
    </row>
    <row r="1041" spans="1:5" x14ac:dyDescent="0.3">
      <c r="A1041" s="31">
        <v>1143</v>
      </c>
      <c r="B1041" s="32" t="s">
        <v>2026</v>
      </c>
      <c r="C1041" s="33" t="s">
        <v>2027</v>
      </c>
      <c r="D1041" s="34" t="s">
        <v>99</v>
      </c>
      <c r="E1041" s="35">
        <v>93.6</v>
      </c>
    </row>
    <row r="1042" spans="1:5" x14ac:dyDescent="0.3">
      <c r="A1042" s="31">
        <v>1144</v>
      </c>
      <c r="B1042" s="32" t="s">
        <v>2028</v>
      </c>
      <c r="C1042" s="33" t="s">
        <v>2029</v>
      </c>
      <c r="D1042" s="34" t="s">
        <v>99</v>
      </c>
      <c r="E1042" s="35">
        <v>140.13</v>
      </c>
    </row>
    <row r="1043" spans="1:5" x14ac:dyDescent="0.3">
      <c r="A1043" s="31">
        <v>1145</v>
      </c>
      <c r="B1043" s="32" t="s">
        <v>2030</v>
      </c>
      <c r="C1043" s="33" t="s">
        <v>2031</v>
      </c>
      <c r="D1043" s="34" t="s">
        <v>99</v>
      </c>
      <c r="E1043" s="35">
        <v>225.43</v>
      </c>
    </row>
    <row r="1044" spans="1:5" x14ac:dyDescent="0.3">
      <c r="A1044" s="31">
        <v>1146</v>
      </c>
      <c r="B1044" s="32" t="s">
        <v>2032</v>
      </c>
      <c r="C1044" s="33" t="s">
        <v>2033</v>
      </c>
      <c r="D1044" s="34" t="s">
        <v>99</v>
      </c>
      <c r="E1044" s="35">
        <v>51.4</v>
      </c>
    </row>
    <row r="1045" spans="1:5" x14ac:dyDescent="0.3">
      <c r="A1045" s="31">
        <v>1152</v>
      </c>
      <c r="B1045" s="32" t="s">
        <v>2034</v>
      </c>
      <c r="C1045" s="33" t="s">
        <v>2035</v>
      </c>
      <c r="D1045" s="34" t="s">
        <v>99</v>
      </c>
      <c r="E1045" s="35">
        <v>72.739999999999995</v>
      </c>
    </row>
    <row r="1046" spans="1:5" x14ac:dyDescent="0.3">
      <c r="A1046" s="31">
        <v>1153</v>
      </c>
      <c r="B1046" s="32" t="s">
        <v>2036</v>
      </c>
      <c r="C1046" s="33" t="s">
        <v>2037</v>
      </c>
      <c r="D1046" s="34" t="s">
        <v>99</v>
      </c>
      <c r="E1046" s="35">
        <v>86.82</v>
      </c>
    </row>
    <row r="1047" spans="1:5" x14ac:dyDescent="0.3">
      <c r="A1047" s="31">
        <v>1154</v>
      </c>
      <c r="B1047" s="32" t="s">
        <v>2038</v>
      </c>
      <c r="C1047" s="33" t="s">
        <v>2039</v>
      </c>
      <c r="D1047" s="34" t="s">
        <v>99</v>
      </c>
      <c r="E1047" s="35">
        <v>132.11000000000001</v>
      </c>
    </row>
    <row r="1048" spans="1:5" x14ac:dyDescent="0.3">
      <c r="A1048" s="31">
        <v>1155</v>
      </c>
      <c r="B1048" s="32" t="s">
        <v>2040</v>
      </c>
      <c r="C1048" s="33" t="s">
        <v>2041</v>
      </c>
      <c r="D1048" s="34" t="s">
        <v>99</v>
      </c>
      <c r="E1048" s="35">
        <v>231.46</v>
      </c>
    </row>
    <row r="1049" spans="1:5" x14ac:dyDescent="0.3">
      <c r="A1049" s="31">
        <v>1156</v>
      </c>
      <c r="B1049" s="32" t="s">
        <v>2042</v>
      </c>
      <c r="C1049" s="33" t="s">
        <v>2043</v>
      </c>
      <c r="D1049" s="34" t="s">
        <v>99</v>
      </c>
      <c r="E1049" s="35">
        <v>46.47</v>
      </c>
    </row>
    <row r="1050" spans="1:5" x14ac:dyDescent="0.3">
      <c r="A1050" s="31">
        <v>1157</v>
      </c>
      <c r="B1050" s="32" t="s">
        <v>2044</v>
      </c>
      <c r="C1050" s="33" t="s">
        <v>2045</v>
      </c>
      <c r="D1050" s="34" t="s">
        <v>99</v>
      </c>
      <c r="E1050" s="35">
        <v>57.53</v>
      </c>
    </row>
    <row r="1051" spans="1:5" x14ac:dyDescent="0.3">
      <c r="A1051" s="31">
        <v>1158</v>
      </c>
      <c r="B1051" s="32" t="s">
        <v>2046</v>
      </c>
      <c r="C1051" s="33" t="s">
        <v>2047</v>
      </c>
      <c r="D1051" s="34" t="s">
        <v>99</v>
      </c>
      <c r="E1051" s="35">
        <v>67.92</v>
      </c>
    </row>
    <row r="1052" spans="1:5" x14ac:dyDescent="0.3">
      <c r="A1052" s="31">
        <v>1159</v>
      </c>
      <c r="B1052" s="32" t="s">
        <v>2048</v>
      </c>
      <c r="C1052" s="33" t="s">
        <v>2049</v>
      </c>
      <c r="D1052" s="34" t="s">
        <v>99</v>
      </c>
      <c r="E1052" s="35">
        <v>83.52</v>
      </c>
    </row>
    <row r="1053" spans="1:5" x14ac:dyDescent="0.3">
      <c r="A1053" s="31">
        <v>1160</v>
      </c>
      <c r="B1053" s="32" t="s">
        <v>2050</v>
      </c>
      <c r="C1053" s="33" t="s">
        <v>2051</v>
      </c>
      <c r="D1053" s="34" t="s">
        <v>99</v>
      </c>
      <c r="E1053" s="35">
        <v>170.92</v>
      </c>
    </row>
    <row r="1054" spans="1:5" x14ac:dyDescent="0.3">
      <c r="A1054" s="31">
        <v>1161</v>
      </c>
      <c r="B1054" s="32" t="s">
        <v>2052</v>
      </c>
      <c r="C1054" s="33" t="s">
        <v>2053</v>
      </c>
      <c r="D1054" s="34" t="s">
        <v>15</v>
      </c>
      <c r="E1054" s="35">
        <v>8.86</v>
      </c>
    </row>
    <row r="1055" spans="1:5" x14ac:dyDescent="0.3">
      <c r="A1055" s="31">
        <v>1162</v>
      </c>
      <c r="B1055" s="32" t="s">
        <v>2054</v>
      </c>
      <c r="C1055" s="33" t="s">
        <v>2055</v>
      </c>
      <c r="D1055" s="34" t="s">
        <v>15</v>
      </c>
      <c r="E1055" s="35">
        <v>11.17</v>
      </c>
    </row>
    <row r="1056" spans="1:5" x14ac:dyDescent="0.3">
      <c r="A1056" s="31">
        <v>1163</v>
      </c>
      <c r="B1056" s="32" t="s">
        <v>2056</v>
      </c>
      <c r="C1056" s="33" t="s">
        <v>2057</v>
      </c>
      <c r="D1056" s="34" t="s">
        <v>15</v>
      </c>
      <c r="E1056" s="35">
        <v>24.3</v>
      </c>
    </row>
    <row r="1057" spans="1:5" x14ac:dyDescent="0.3">
      <c r="A1057" s="31">
        <v>1164</v>
      </c>
      <c r="B1057" s="32" t="s">
        <v>2058</v>
      </c>
      <c r="C1057" s="33" t="s">
        <v>2059</v>
      </c>
      <c r="D1057" s="34" t="s">
        <v>15</v>
      </c>
      <c r="E1057" s="35">
        <v>155.85</v>
      </c>
    </row>
    <row r="1058" spans="1:5" x14ac:dyDescent="0.3">
      <c r="A1058" s="31">
        <v>1165</v>
      </c>
      <c r="B1058" s="32" t="s">
        <v>2060</v>
      </c>
      <c r="C1058" s="33" t="s">
        <v>2007</v>
      </c>
      <c r="D1058" s="34" t="s">
        <v>52</v>
      </c>
      <c r="E1058" s="35">
        <v>581.39</v>
      </c>
    </row>
    <row r="1059" spans="1:5" x14ac:dyDescent="0.3">
      <c r="A1059" s="31">
        <v>1166</v>
      </c>
      <c r="B1059" s="32" t="s">
        <v>2061</v>
      </c>
      <c r="C1059" s="33" t="s">
        <v>1737</v>
      </c>
      <c r="D1059" s="34" t="s">
        <v>99</v>
      </c>
      <c r="E1059" s="35">
        <v>27.43</v>
      </c>
    </row>
    <row r="1060" spans="1:5" x14ac:dyDescent="0.3">
      <c r="A1060" s="31">
        <v>1167</v>
      </c>
      <c r="B1060" s="32" t="s">
        <v>2062</v>
      </c>
      <c r="C1060" s="33" t="s">
        <v>1739</v>
      </c>
      <c r="D1060" s="34" t="s">
        <v>99</v>
      </c>
      <c r="E1060" s="35">
        <v>39.590000000000003</v>
      </c>
    </row>
    <row r="1061" spans="1:5" x14ac:dyDescent="0.3">
      <c r="A1061" s="31">
        <v>1168</v>
      </c>
      <c r="B1061" s="32" t="s">
        <v>2063</v>
      </c>
      <c r="C1061" s="33" t="s">
        <v>1741</v>
      </c>
      <c r="D1061" s="34" t="s">
        <v>99</v>
      </c>
      <c r="E1061" s="35">
        <v>51.29</v>
      </c>
    </row>
    <row r="1062" spans="1:5" x14ac:dyDescent="0.3">
      <c r="A1062" s="31">
        <v>1169</v>
      </c>
      <c r="B1062" s="32" t="s">
        <v>2064</v>
      </c>
      <c r="C1062" s="33" t="s">
        <v>1743</v>
      </c>
      <c r="D1062" s="34" t="s">
        <v>99</v>
      </c>
      <c r="E1062" s="35">
        <v>58.06</v>
      </c>
    </row>
    <row r="1063" spans="1:5" x14ac:dyDescent="0.3">
      <c r="A1063" s="31">
        <v>1170</v>
      </c>
      <c r="B1063" s="32" t="s">
        <v>2065</v>
      </c>
      <c r="C1063" s="33" t="s">
        <v>1745</v>
      </c>
      <c r="D1063" s="34" t="s">
        <v>99</v>
      </c>
      <c r="E1063" s="35">
        <v>84.34</v>
      </c>
    </row>
    <row r="1064" spans="1:5" x14ac:dyDescent="0.3">
      <c r="A1064" s="31">
        <v>1171</v>
      </c>
      <c r="B1064" s="32" t="s">
        <v>2066</v>
      </c>
      <c r="C1064" s="33" t="s">
        <v>1747</v>
      </c>
      <c r="D1064" s="34" t="s">
        <v>99</v>
      </c>
      <c r="E1064" s="35">
        <v>118.56</v>
      </c>
    </row>
    <row r="1065" spans="1:5" x14ac:dyDescent="0.3">
      <c r="A1065" s="31">
        <v>1172</v>
      </c>
      <c r="B1065" s="32" t="s">
        <v>2067</v>
      </c>
      <c r="C1065" s="33" t="s">
        <v>1749</v>
      </c>
      <c r="D1065" s="34" t="s">
        <v>99</v>
      </c>
      <c r="E1065" s="35">
        <v>142.37</v>
      </c>
    </row>
    <row r="1066" spans="1:5" x14ac:dyDescent="0.3">
      <c r="A1066" s="31">
        <v>1173</v>
      </c>
      <c r="B1066" s="32" t="s">
        <v>2068</v>
      </c>
      <c r="C1066" s="33" t="s">
        <v>1751</v>
      </c>
      <c r="D1066" s="34" t="s">
        <v>99</v>
      </c>
      <c r="E1066" s="35">
        <v>207.06</v>
      </c>
    </row>
    <row r="1067" spans="1:5" x14ac:dyDescent="0.3">
      <c r="A1067" s="31">
        <v>1174</v>
      </c>
      <c r="B1067" s="32" t="s">
        <v>2069</v>
      </c>
      <c r="C1067" s="33" t="s">
        <v>1716</v>
      </c>
      <c r="D1067" s="34" t="s">
        <v>99</v>
      </c>
      <c r="E1067" s="35">
        <v>105.55</v>
      </c>
    </row>
    <row r="1068" spans="1:5" x14ac:dyDescent="0.3">
      <c r="A1068" s="31">
        <v>1175</v>
      </c>
      <c r="B1068" s="32" t="s">
        <v>2070</v>
      </c>
      <c r="C1068" s="33" t="s">
        <v>2071</v>
      </c>
      <c r="D1068" s="34" t="s">
        <v>99</v>
      </c>
      <c r="E1068" s="35">
        <v>145.68</v>
      </c>
    </row>
    <row r="1069" spans="1:5" x14ac:dyDescent="0.3">
      <c r="A1069" s="31">
        <v>1176</v>
      </c>
      <c r="B1069" s="32" t="s">
        <v>2072</v>
      </c>
      <c r="C1069" s="33" t="s">
        <v>2073</v>
      </c>
      <c r="D1069" s="34" t="s">
        <v>99</v>
      </c>
      <c r="E1069" s="35">
        <v>178.23</v>
      </c>
    </row>
    <row r="1070" spans="1:5" x14ac:dyDescent="0.3">
      <c r="A1070" s="31">
        <v>1177</v>
      </c>
      <c r="B1070" s="32" t="s">
        <v>2074</v>
      </c>
      <c r="C1070" s="33" t="s">
        <v>2075</v>
      </c>
      <c r="D1070" s="34" t="s">
        <v>99</v>
      </c>
      <c r="E1070" s="35">
        <v>181.26</v>
      </c>
    </row>
    <row r="1071" spans="1:5" x14ac:dyDescent="0.3">
      <c r="A1071" s="31">
        <v>1178</v>
      </c>
      <c r="B1071" s="32" t="s">
        <v>2076</v>
      </c>
      <c r="C1071" s="33" t="s">
        <v>1724</v>
      </c>
      <c r="D1071" s="34" t="s">
        <v>99</v>
      </c>
      <c r="E1071" s="35">
        <v>256.24</v>
      </c>
    </row>
    <row r="1072" spans="1:5" x14ac:dyDescent="0.3">
      <c r="A1072" s="31">
        <v>1179</v>
      </c>
      <c r="B1072" s="32" t="s">
        <v>2077</v>
      </c>
      <c r="C1072" s="33" t="s">
        <v>2078</v>
      </c>
      <c r="D1072" s="34" t="s">
        <v>99</v>
      </c>
      <c r="E1072" s="35">
        <v>320.89</v>
      </c>
    </row>
    <row r="1073" spans="1:5" x14ac:dyDescent="0.3">
      <c r="A1073" s="31">
        <v>1180</v>
      </c>
      <c r="B1073" s="32" t="s">
        <v>2079</v>
      </c>
      <c r="C1073" s="33" t="s">
        <v>1728</v>
      </c>
      <c r="D1073" s="34" t="s">
        <v>99</v>
      </c>
      <c r="E1073" s="35">
        <v>362.45</v>
      </c>
    </row>
    <row r="1074" spans="1:5" x14ac:dyDescent="0.3">
      <c r="A1074" s="31">
        <v>1181</v>
      </c>
      <c r="B1074" s="32" t="s">
        <v>2080</v>
      </c>
      <c r="C1074" s="33" t="s">
        <v>1730</v>
      </c>
      <c r="D1074" s="34" t="s">
        <v>99</v>
      </c>
      <c r="E1074" s="35">
        <v>495.36</v>
      </c>
    </row>
    <row r="1075" spans="1:5" x14ac:dyDescent="0.3">
      <c r="A1075" s="31">
        <v>1182</v>
      </c>
      <c r="B1075" s="32" t="s">
        <v>2081</v>
      </c>
      <c r="C1075" s="33" t="s">
        <v>2082</v>
      </c>
      <c r="D1075" s="34" t="s">
        <v>52</v>
      </c>
      <c r="E1075" s="35">
        <v>581.39</v>
      </c>
    </row>
    <row r="1076" spans="1:5" x14ac:dyDescent="0.3">
      <c r="A1076" s="31">
        <v>1183</v>
      </c>
      <c r="B1076" s="32" t="s">
        <v>2083</v>
      </c>
      <c r="C1076" s="33" t="s">
        <v>1757</v>
      </c>
      <c r="D1076" s="34" t="s">
        <v>15</v>
      </c>
      <c r="E1076" s="35">
        <v>75.89</v>
      </c>
    </row>
    <row r="1077" spans="1:5" x14ac:dyDescent="0.3">
      <c r="A1077" s="31">
        <v>1184</v>
      </c>
      <c r="B1077" s="32" t="s">
        <v>2084</v>
      </c>
      <c r="C1077" s="33" t="s">
        <v>1759</v>
      </c>
      <c r="D1077" s="34" t="s">
        <v>15</v>
      </c>
      <c r="E1077" s="35">
        <v>89.2</v>
      </c>
    </row>
    <row r="1078" spans="1:5" x14ac:dyDescent="0.3">
      <c r="A1078" s="31">
        <v>1185</v>
      </c>
      <c r="B1078" s="32" t="s">
        <v>2085</v>
      </c>
      <c r="C1078" s="33" t="s">
        <v>1761</v>
      </c>
      <c r="D1078" s="34" t="s">
        <v>15</v>
      </c>
      <c r="E1078" s="35">
        <v>118.88</v>
      </c>
    </row>
    <row r="1079" spans="1:5" x14ac:dyDescent="0.3">
      <c r="A1079" s="31">
        <v>1186</v>
      </c>
      <c r="B1079" s="32" t="s">
        <v>2086</v>
      </c>
      <c r="C1079" s="33" t="s">
        <v>2087</v>
      </c>
      <c r="D1079" s="34" t="s">
        <v>15</v>
      </c>
      <c r="E1079" s="35">
        <v>136.04</v>
      </c>
    </row>
    <row r="1080" spans="1:5" x14ac:dyDescent="0.3">
      <c r="A1080" s="31">
        <v>1187</v>
      </c>
      <c r="B1080" s="32" t="s">
        <v>2088</v>
      </c>
      <c r="C1080" s="33" t="s">
        <v>1765</v>
      </c>
      <c r="D1080" s="34" t="s">
        <v>15</v>
      </c>
      <c r="E1080" s="35">
        <v>182.9</v>
      </c>
    </row>
    <row r="1081" spans="1:5" x14ac:dyDescent="0.3">
      <c r="A1081" s="31">
        <v>1188</v>
      </c>
      <c r="B1081" s="32" t="s">
        <v>2089</v>
      </c>
      <c r="C1081" s="33" t="s">
        <v>2090</v>
      </c>
      <c r="D1081" s="34" t="s">
        <v>15</v>
      </c>
      <c r="E1081" s="35">
        <v>353.03</v>
      </c>
    </row>
    <row r="1082" spans="1:5" x14ac:dyDescent="0.3">
      <c r="A1082" s="31">
        <v>1189</v>
      </c>
      <c r="B1082" s="32" t="s">
        <v>2091</v>
      </c>
      <c r="C1082" s="33" t="s">
        <v>1769</v>
      </c>
      <c r="D1082" s="34" t="s">
        <v>15</v>
      </c>
      <c r="E1082" s="35">
        <v>636.98</v>
      </c>
    </row>
    <row r="1083" spans="1:5" x14ac:dyDescent="0.3">
      <c r="A1083" s="31">
        <v>1190</v>
      </c>
      <c r="B1083" s="32" t="s">
        <v>2092</v>
      </c>
      <c r="C1083" s="33" t="s">
        <v>1771</v>
      </c>
      <c r="D1083" s="34" t="s">
        <v>15</v>
      </c>
      <c r="E1083" s="35">
        <v>1093.22</v>
      </c>
    </row>
    <row r="1084" spans="1:5" x14ac:dyDescent="0.3">
      <c r="A1084" s="31">
        <v>1191</v>
      </c>
      <c r="B1084" s="32" t="s">
        <v>2093</v>
      </c>
      <c r="C1084" s="33" t="s">
        <v>2094</v>
      </c>
      <c r="D1084" s="34" t="s">
        <v>15</v>
      </c>
      <c r="E1084" s="35">
        <v>166.62</v>
      </c>
    </row>
    <row r="1085" spans="1:5" x14ac:dyDescent="0.3">
      <c r="A1085" s="31">
        <v>1192</v>
      </c>
      <c r="B1085" s="32" t="s">
        <v>2095</v>
      </c>
      <c r="C1085" s="33" t="s">
        <v>2096</v>
      </c>
      <c r="D1085" s="34" t="s">
        <v>15</v>
      </c>
      <c r="E1085" s="35">
        <v>230.03</v>
      </c>
    </row>
    <row r="1086" spans="1:5" x14ac:dyDescent="0.3">
      <c r="A1086" s="31">
        <v>1193</v>
      </c>
      <c r="B1086" s="32" t="s">
        <v>2097</v>
      </c>
      <c r="C1086" s="33" t="s">
        <v>2098</v>
      </c>
      <c r="D1086" s="34" t="s">
        <v>15</v>
      </c>
      <c r="E1086" s="35">
        <v>264.41000000000003</v>
      </c>
    </row>
    <row r="1087" spans="1:5" x14ac:dyDescent="0.3">
      <c r="A1087" s="31">
        <v>1194</v>
      </c>
      <c r="B1087" s="32" t="s">
        <v>2099</v>
      </c>
      <c r="C1087" s="33" t="s">
        <v>2100</v>
      </c>
      <c r="D1087" s="34" t="s">
        <v>15</v>
      </c>
      <c r="E1087" s="35">
        <v>355.07</v>
      </c>
    </row>
    <row r="1088" spans="1:5" x14ac:dyDescent="0.3">
      <c r="A1088" s="31">
        <v>1195</v>
      </c>
      <c r="B1088" s="32" t="s">
        <v>2101</v>
      </c>
      <c r="C1088" s="33" t="s">
        <v>2102</v>
      </c>
      <c r="D1088" s="34" t="s">
        <v>15</v>
      </c>
      <c r="E1088" s="35">
        <v>564.46</v>
      </c>
    </row>
    <row r="1089" spans="1:5" x14ac:dyDescent="0.3">
      <c r="A1089" s="31">
        <v>1196</v>
      </c>
      <c r="B1089" s="32" t="s">
        <v>2103</v>
      </c>
      <c r="C1089" s="33" t="s">
        <v>2104</v>
      </c>
      <c r="D1089" s="34" t="s">
        <v>15</v>
      </c>
      <c r="E1089" s="35">
        <v>672.2</v>
      </c>
    </row>
    <row r="1090" spans="1:5" x14ac:dyDescent="0.3">
      <c r="A1090" s="31">
        <v>1197</v>
      </c>
      <c r="B1090" s="32" t="s">
        <v>2105</v>
      </c>
      <c r="C1090" s="33" t="s">
        <v>2106</v>
      </c>
      <c r="D1090" s="34" t="s">
        <v>15</v>
      </c>
      <c r="E1090" s="35">
        <v>1136.5899999999999</v>
      </c>
    </row>
    <row r="1091" spans="1:5" x14ac:dyDescent="0.3">
      <c r="A1091" s="31">
        <v>1198</v>
      </c>
      <c r="B1091" s="32" t="s">
        <v>2107</v>
      </c>
      <c r="C1091" s="33" t="s">
        <v>2108</v>
      </c>
      <c r="D1091" s="34" t="s">
        <v>15</v>
      </c>
      <c r="E1091" s="35">
        <v>104.34</v>
      </c>
    </row>
    <row r="1092" spans="1:5" x14ac:dyDescent="0.3">
      <c r="A1092" s="31">
        <v>1199</v>
      </c>
      <c r="B1092" s="32" t="s">
        <v>2109</v>
      </c>
      <c r="C1092" s="33" t="s">
        <v>2110</v>
      </c>
      <c r="D1092" s="34" t="s">
        <v>15</v>
      </c>
      <c r="E1092" s="35">
        <v>143.47</v>
      </c>
    </row>
    <row r="1093" spans="1:5" x14ac:dyDescent="0.3">
      <c r="A1093" s="31">
        <v>1200</v>
      </c>
      <c r="B1093" s="32" t="s">
        <v>2111</v>
      </c>
      <c r="C1093" s="33" t="s">
        <v>2112</v>
      </c>
      <c r="D1093" s="34" t="s">
        <v>15</v>
      </c>
      <c r="E1093" s="35">
        <v>170.13</v>
      </c>
    </row>
    <row r="1094" spans="1:5" x14ac:dyDescent="0.3">
      <c r="A1094" s="31">
        <v>1201</v>
      </c>
      <c r="B1094" s="32" t="s">
        <v>2113</v>
      </c>
      <c r="C1094" s="33" t="s">
        <v>2114</v>
      </c>
      <c r="D1094" s="34" t="s">
        <v>15</v>
      </c>
      <c r="E1094" s="35">
        <v>230.45</v>
      </c>
    </row>
    <row r="1095" spans="1:5" x14ac:dyDescent="0.3">
      <c r="A1095" s="31">
        <v>1202</v>
      </c>
      <c r="B1095" s="32" t="s">
        <v>2115</v>
      </c>
      <c r="C1095" s="33" t="s">
        <v>2116</v>
      </c>
      <c r="D1095" s="34" t="s">
        <v>15</v>
      </c>
      <c r="E1095" s="35">
        <v>361.15</v>
      </c>
    </row>
    <row r="1096" spans="1:5" x14ac:dyDescent="0.3">
      <c r="A1096" s="31">
        <v>1208</v>
      </c>
      <c r="B1096" s="32" t="s">
        <v>2117</v>
      </c>
      <c r="C1096" s="33" t="s">
        <v>2118</v>
      </c>
      <c r="D1096" s="34" t="s">
        <v>15</v>
      </c>
      <c r="E1096" s="35">
        <v>517.08000000000004</v>
      </c>
    </row>
    <row r="1097" spans="1:5" x14ac:dyDescent="0.3">
      <c r="A1097" s="31">
        <v>1209</v>
      </c>
      <c r="B1097" s="32" t="s">
        <v>2119</v>
      </c>
      <c r="C1097" s="33" t="s">
        <v>2120</v>
      </c>
      <c r="D1097" s="34" t="s">
        <v>15</v>
      </c>
      <c r="E1097" s="35">
        <v>846.64</v>
      </c>
    </row>
    <row r="1098" spans="1:5" x14ac:dyDescent="0.3">
      <c r="A1098" s="31">
        <v>1210</v>
      </c>
      <c r="B1098" s="32" t="s">
        <v>2121</v>
      </c>
      <c r="C1098" s="33" t="s">
        <v>2122</v>
      </c>
      <c r="D1098" s="34" t="s">
        <v>15</v>
      </c>
      <c r="E1098" s="35">
        <v>116.49</v>
      </c>
    </row>
    <row r="1099" spans="1:5" x14ac:dyDescent="0.3">
      <c r="A1099" s="31">
        <v>1211</v>
      </c>
      <c r="B1099" s="32" t="s">
        <v>2123</v>
      </c>
      <c r="C1099" s="33" t="s">
        <v>2124</v>
      </c>
      <c r="D1099" s="34" t="s">
        <v>15</v>
      </c>
      <c r="E1099" s="35">
        <v>170.14</v>
      </c>
    </row>
    <row r="1100" spans="1:5" x14ac:dyDescent="0.3">
      <c r="A1100" s="31">
        <v>1212</v>
      </c>
      <c r="B1100" s="32" t="s">
        <v>2125</v>
      </c>
      <c r="C1100" s="33" t="s">
        <v>2126</v>
      </c>
      <c r="D1100" s="34" t="s">
        <v>15</v>
      </c>
      <c r="E1100" s="35">
        <v>188.84</v>
      </c>
    </row>
    <row r="1101" spans="1:5" x14ac:dyDescent="0.3">
      <c r="A1101" s="31">
        <v>1213</v>
      </c>
      <c r="B1101" s="32" t="s">
        <v>2127</v>
      </c>
      <c r="C1101" s="33" t="s">
        <v>2128</v>
      </c>
      <c r="D1101" s="34" t="s">
        <v>15</v>
      </c>
      <c r="E1101" s="35">
        <v>250.35</v>
      </c>
    </row>
    <row r="1102" spans="1:5" x14ac:dyDescent="0.3">
      <c r="A1102" s="31">
        <v>1214</v>
      </c>
      <c r="B1102" s="32" t="s">
        <v>2129</v>
      </c>
      <c r="C1102" s="33" t="s">
        <v>2130</v>
      </c>
      <c r="D1102" s="34" t="s">
        <v>15</v>
      </c>
      <c r="E1102" s="35">
        <v>398.09</v>
      </c>
    </row>
    <row r="1103" spans="1:5" x14ac:dyDescent="0.3">
      <c r="A1103" s="31">
        <v>1215</v>
      </c>
      <c r="B1103" s="32" t="s">
        <v>2131</v>
      </c>
      <c r="C1103" s="33" t="s">
        <v>2132</v>
      </c>
      <c r="D1103" s="34" t="s">
        <v>15</v>
      </c>
      <c r="E1103" s="35">
        <v>553.27</v>
      </c>
    </row>
    <row r="1104" spans="1:5" x14ac:dyDescent="0.3">
      <c r="A1104" s="31">
        <v>1216</v>
      </c>
      <c r="B1104" s="32" t="s">
        <v>2133</v>
      </c>
      <c r="C1104" s="33" t="s">
        <v>2134</v>
      </c>
      <c r="D1104" s="34" t="s">
        <v>15</v>
      </c>
      <c r="E1104" s="35">
        <v>111.48</v>
      </c>
    </row>
    <row r="1105" spans="1:5" x14ac:dyDescent="0.3">
      <c r="A1105" s="31">
        <v>1217</v>
      </c>
      <c r="B1105" s="32" t="s">
        <v>2135</v>
      </c>
      <c r="C1105" s="33" t="s">
        <v>2136</v>
      </c>
      <c r="D1105" s="34" t="s">
        <v>15</v>
      </c>
      <c r="E1105" s="35">
        <v>144.69999999999999</v>
      </c>
    </row>
    <row r="1106" spans="1:5" x14ac:dyDescent="0.3">
      <c r="A1106" s="31">
        <v>1218</v>
      </c>
      <c r="B1106" s="32" t="s">
        <v>2137</v>
      </c>
      <c r="C1106" s="33" t="s">
        <v>2138</v>
      </c>
      <c r="D1106" s="34" t="s">
        <v>15</v>
      </c>
      <c r="E1106" s="35">
        <v>363.32</v>
      </c>
    </row>
    <row r="1107" spans="1:5" x14ac:dyDescent="0.3">
      <c r="A1107" s="31">
        <v>1219</v>
      </c>
      <c r="B1107" s="32" t="s">
        <v>2139</v>
      </c>
      <c r="C1107" s="33" t="s">
        <v>2140</v>
      </c>
      <c r="D1107" s="34" t="s">
        <v>99</v>
      </c>
      <c r="E1107" s="35">
        <v>17244.599999999999</v>
      </c>
    </row>
    <row r="1108" spans="1:5" x14ac:dyDescent="0.3">
      <c r="A1108" s="31">
        <v>1220</v>
      </c>
      <c r="B1108" s="32" t="s">
        <v>2141</v>
      </c>
      <c r="C1108" s="33" t="s">
        <v>2142</v>
      </c>
      <c r="D1108" s="34" t="s">
        <v>15</v>
      </c>
      <c r="E1108" s="35">
        <v>4312.38</v>
      </c>
    </row>
    <row r="1109" spans="1:5" x14ac:dyDescent="0.3">
      <c r="A1109" s="31">
        <v>1221</v>
      </c>
      <c r="B1109" s="32" t="s">
        <v>2143</v>
      </c>
      <c r="C1109" s="33" t="s">
        <v>2144</v>
      </c>
      <c r="D1109" s="34" t="s">
        <v>15</v>
      </c>
      <c r="E1109" s="35">
        <v>6044.22</v>
      </c>
    </row>
    <row r="1110" spans="1:5" x14ac:dyDescent="0.3">
      <c r="A1110" s="31">
        <v>1222</v>
      </c>
      <c r="B1110" s="32" t="s">
        <v>2145</v>
      </c>
      <c r="C1110" s="33" t="s">
        <v>2146</v>
      </c>
      <c r="D1110" s="34" t="s">
        <v>15</v>
      </c>
      <c r="E1110" s="35">
        <v>1467.75</v>
      </c>
    </row>
    <row r="1111" spans="1:5" x14ac:dyDescent="0.3">
      <c r="A1111" s="31">
        <v>1223</v>
      </c>
      <c r="B1111" s="32" t="s">
        <v>2147</v>
      </c>
      <c r="C1111" s="33" t="s">
        <v>2148</v>
      </c>
      <c r="D1111" s="34" t="s">
        <v>15</v>
      </c>
      <c r="E1111" s="35">
        <v>1659.8</v>
      </c>
    </row>
    <row r="1112" spans="1:5" x14ac:dyDescent="0.3">
      <c r="A1112" s="31">
        <v>1224</v>
      </c>
      <c r="B1112" s="32" t="s">
        <v>2149</v>
      </c>
      <c r="C1112" s="33" t="s">
        <v>2150</v>
      </c>
      <c r="D1112" s="34" t="s">
        <v>15</v>
      </c>
      <c r="E1112" s="35">
        <v>2292.39</v>
      </c>
    </row>
    <row r="1113" spans="1:5" x14ac:dyDescent="0.3">
      <c r="A1113" s="31">
        <v>1225</v>
      </c>
      <c r="B1113" s="32" t="s">
        <v>2151</v>
      </c>
      <c r="C1113" s="33" t="s">
        <v>2152</v>
      </c>
      <c r="D1113" s="34" t="s">
        <v>15</v>
      </c>
      <c r="E1113" s="35">
        <v>3461.81</v>
      </c>
    </row>
    <row r="1114" spans="1:5" x14ac:dyDescent="0.3">
      <c r="A1114" s="31">
        <v>1226</v>
      </c>
      <c r="B1114" s="32" t="s">
        <v>2153</v>
      </c>
      <c r="C1114" s="33" t="s">
        <v>2154</v>
      </c>
      <c r="D1114" s="34" t="s">
        <v>15</v>
      </c>
      <c r="E1114" s="35">
        <v>3519.55</v>
      </c>
    </row>
    <row r="1115" spans="1:5" x14ac:dyDescent="0.3">
      <c r="A1115" s="31">
        <v>1227</v>
      </c>
      <c r="B1115" s="32" t="s">
        <v>2155</v>
      </c>
      <c r="C1115" s="33" t="s">
        <v>2156</v>
      </c>
      <c r="D1115" s="34" t="s">
        <v>15</v>
      </c>
      <c r="E1115" s="35">
        <v>1860.98</v>
      </c>
    </row>
    <row r="1116" spans="1:5" x14ac:dyDescent="0.3">
      <c r="A1116" s="31">
        <v>1228</v>
      </c>
      <c r="B1116" s="32" t="s">
        <v>2157</v>
      </c>
      <c r="C1116" s="33" t="s">
        <v>2158</v>
      </c>
      <c r="D1116" s="34" t="s">
        <v>99</v>
      </c>
      <c r="E1116" s="35">
        <v>13772.55</v>
      </c>
    </row>
    <row r="1117" spans="1:5" x14ac:dyDescent="0.3">
      <c r="A1117" s="31">
        <v>1229</v>
      </c>
      <c r="B1117" s="32" t="s">
        <v>2159</v>
      </c>
      <c r="C1117" s="33" t="s">
        <v>2160</v>
      </c>
      <c r="D1117" s="34" t="s">
        <v>15</v>
      </c>
      <c r="E1117" s="35">
        <v>3394.19</v>
      </c>
    </row>
    <row r="1118" spans="1:5" x14ac:dyDescent="0.3">
      <c r="A1118" s="31">
        <v>1230</v>
      </c>
      <c r="B1118" s="32" t="s">
        <v>2161</v>
      </c>
      <c r="C1118" s="33" t="s">
        <v>2162</v>
      </c>
      <c r="D1118" s="34" t="s">
        <v>15</v>
      </c>
      <c r="E1118" s="35">
        <v>4965.8599999999997</v>
      </c>
    </row>
    <row r="1119" spans="1:5" x14ac:dyDescent="0.3">
      <c r="A1119" s="31">
        <v>1231</v>
      </c>
      <c r="B1119" s="32" t="s">
        <v>2163</v>
      </c>
      <c r="C1119" s="33" t="s">
        <v>2164</v>
      </c>
      <c r="D1119" s="34" t="s">
        <v>52</v>
      </c>
      <c r="E1119" s="35">
        <v>581.39</v>
      </c>
    </row>
    <row r="1120" spans="1:5" x14ac:dyDescent="0.3">
      <c r="A1120" s="31">
        <v>1232</v>
      </c>
      <c r="B1120" s="32" t="s">
        <v>2165</v>
      </c>
      <c r="C1120" s="33" t="s">
        <v>2166</v>
      </c>
      <c r="D1120" s="34" t="s">
        <v>15</v>
      </c>
      <c r="E1120" s="35">
        <v>551.97</v>
      </c>
    </row>
    <row r="1121" spans="1:5" x14ac:dyDescent="0.3">
      <c r="A1121" s="31">
        <v>1233</v>
      </c>
      <c r="B1121" s="32" t="s">
        <v>2167</v>
      </c>
      <c r="C1121" s="33" t="s">
        <v>2168</v>
      </c>
      <c r="D1121" s="34" t="s">
        <v>15</v>
      </c>
      <c r="E1121" s="35">
        <v>756.23</v>
      </c>
    </row>
    <row r="1122" spans="1:5" x14ac:dyDescent="0.3">
      <c r="A1122" s="31">
        <v>1234</v>
      </c>
      <c r="B1122" s="32" t="s">
        <v>2169</v>
      </c>
      <c r="C1122" s="33" t="s">
        <v>2170</v>
      </c>
      <c r="D1122" s="34" t="s">
        <v>15</v>
      </c>
      <c r="E1122" s="35">
        <v>4605.8999999999996</v>
      </c>
    </row>
    <row r="1123" spans="1:5" x14ac:dyDescent="0.3">
      <c r="A1123" s="31">
        <v>1235</v>
      </c>
      <c r="B1123" s="32" t="s">
        <v>2171</v>
      </c>
      <c r="C1123" s="33" t="s">
        <v>2172</v>
      </c>
      <c r="D1123" s="34" t="s">
        <v>871</v>
      </c>
      <c r="E1123" s="35">
        <v>1354.82</v>
      </c>
    </row>
    <row r="1124" spans="1:5" x14ac:dyDescent="0.3">
      <c r="A1124" s="31">
        <v>1236</v>
      </c>
      <c r="B1124" s="32" t="s">
        <v>2173</v>
      </c>
      <c r="C1124" s="33" t="s">
        <v>2174</v>
      </c>
      <c r="D1124" s="34" t="s">
        <v>99</v>
      </c>
      <c r="E1124" s="35">
        <v>1698</v>
      </c>
    </row>
    <row r="1125" spans="1:5" x14ac:dyDescent="0.3">
      <c r="A1125" s="31">
        <v>1237</v>
      </c>
      <c r="B1125" s="32" t="s">
        <v>2175</v>
      </c>
      <c r="C1125" s="33" t="s">
        <v>2176</v>
      </c>
      <c r="D1125" s="34" t="s">
        <v>99</v>
      </c>
      <c r="E1125" s="35">
        <v>1112.9100000000001</v>
      </c>
    </row>
    <row r="1126" spans="1:5" ht="20.399999999999999" x14ac:dyDescent="0.3">
      <c r="A1126" s="31">
        <v>1238</v>
      </c>
      <c r="B1126" s="32" t="s">
        <v>2177</v>
      </c>
      <c r="C1126" s="33" t="s">
        <v>2178</v>
      </c>
      <c r="D1126" s="34" t="s">
        <v>15</v>
      </c>
      <c r="E1126" s="35">
        <v>2484.89</v>
      </c>
    </row>
    <row r="1127" spans="1:5" x14ac:dyDescent="0.3">
      <c r="A1127" s="31">
        <v>1239</v>
      </c>
      <c r="B1127" s="32" t="s">
        <v>2179</v>
      </c>
      <c r="C1127" s="33" t="s">
        <v>2180</v>
      </c>
      <c r="D1127" s="34" t="s">
        <v>99</v>
      </c>
      <c r="E1127" s="35">
        <v>2021.49</v>
      </c>
    </row>
    <row r="1128" spans="1:5" x14ac:dyDescent="0.3">
      <c r="A1128" s="31">
        <v>1240</v>
      </c>
      <c r="B1128" s="32" t="s">
        <v>2181</v>
      </c>
      <c r="C1128" s="33" t="s">
        <v>2182</v>
      </c>
      <c r="D1128" s="34" t="s">
        <v>99</v>
      </c>
      <c r="E1128" s="35">
        <v>2805.89</v>
      </c>
    </row>
    <row r="1129" spans="1:5" x14ac:dyDescent="0.3">
      <c r="A1129" s="31">
        <v>1241</v>
      </c>
      <c r="B1129" s="32" t="s">
        <v>2183</v>
      </c>
      <c r="C1129" s="33" t="s">
        <v>2184</v>
      </c>
      <c r="D1129" s="34" t="s">
        <v>99</v>
      </c>
      <c r="E1129" s="35">
        <v>2442.59</v>
      </c>
    </row>
    <row r="1130" spans="1:5" x14ac:dyDescent="0.3">
      <c r="A1130" s="31">
        <v>1242</v>
      </c>
      <c r="B1130" s="32" t="s">
        <v>2185</v>
      </c>
      <c r="C1130" s="33" t="s">
        <v>2186</v>
      </c>
      <c r="D1130" s="34" t="s">
        <v>52</v>
      </c>
      <c r="E1130" s="35">
        <v>581.39</v>
      </c>
    </row>
    <row r="1131" spans="1:5" x14ac:dyDescent="0.3">
      <c r="A1131" s="31">
        <v>1243</v>
      </c>
      <c r="B1131" s="32" t="s">
        <v>2187</v>
      </c>
      <c r="C1131" s="33" t="s">
        <v>2188</v>
      </c>
      <c r="D1131" s="34" t="s">
        <v>15</v>
      </c>
      <c r="E1131" s="35">
        <v>339.33</v>
      </c>
    </row>
    <row r="1132" spans="1:5" x14ac:dyDescent="0.3">
      <c r="A1132" s="31">
        <v>1244</v>
      </c>
      <c r="B1132" s="32" t="s">
        <v>2189</v>
      </c>
      <c r="C1132" s="33" t="s">
        <v>2190</v>
      </c>
      <c r="D1132" s="34" t="s">
        <v>15</v>
      </c>
      <c r="E1132" s="35">
        <v>649.61</v>
      </c>
    </row>
    <row r="1133" spans="1:5" x14ac:dyDescent="0.3">
      <c r="A1133" s="31">
        <v>1245</v>
      </c>
      <c r="B1133" s="32" t="s">
        <v>2191</v>
      </c>
      <c r="C1133" s="33" t="s">
        <v>2192</v>
      </c>
      <c r="D1133" s="34" t="s">
        <v>15</v>
      </c>
      <c r="E1133" s="35">
        <v>821.43</v>
      </c>
    </row>
    <row r="1134" spans="1:5" x14ac:dyDescent="0.3">
      <c r="A1134" s="31">
        <v>1246</v>
      </c>
      <c r="B1134" s="32" t="s">
        <v>2193</v>
      </c>
      <c r="C1134" s="33" t="s">
        <v>2194</v>
      </c>
      <c r="D1134" s="34" t="s">
        <v>15</v>
      </c>
      <c r="E1134" s="35">
        <v>1092.83</v>
      </c>
    </row>
    <row r="1135" spans="1:5" x14ac:dyDescent="0.3">
      <c r="A1135" s="31">
        <v>1247</v>
      </c>
      <c r="B1135" s="32" t="s">
        <v>2195</v>
      </c>
      <c r="C1135" s="33" t="s">
        <v>2196</v>
      </c>
      <c r="D1135" s="34" t="s">
        <v>15</v>
      </c>
      <c r="E1135" s="35">
        <v>588.52</v>
      </c>
    </row>
    <row r="1136" spans="1:5" x14ac:dyDescent="0.3">
      <c r="A1136" s="31">
        <v>1248</v>
      </c>
      <c r="B1136" s="32" t="s">
        <v>2197</v>
      </c>
      <c r="C1136" s="33" t="s">
        <v>2198</v>
      </c>
      <c r="D1136" s="34" t="s">
        <v>15</v>
      </c>
      <c r="E1136" s="35">
        <v>1091.0899999999999</v>
      </c>
    </row>
    <row r="1137" spans="1:5" x14ac:dyDescent="0.3">
      <c r="A1137" s="31">
        <v>1249</v>
      </c>
      <c r="B1137" s="32" t="s">
        <v>2199</v>
      </c>
      <c r="C1137" s="33" t="s">
        <v>2200</v>
      </c>
      <c r="D1137" s="34" t="s">
        <v>15</v>
      </c>
      <c r="E1137" s="35">
        <v>1388.56</v>
      </c>
    </row>
    <row r="1138" spans="1:5" x14ac:dyDescent="0.3">
      <c r="A1138" s="31">
        <v>1250</v>
      </c>
      <c r="B1138" s="32" t="s">
        <v>2201</v>
      </c>
      <c r="C1138" s="33" t="s">
        <v>2202</v>
      </c>
      <c r="D1138" s="34" t="s">
        <v>15</v>
      </c>
      <c r="E1138" s="35">
        <v>102.27</v>
      </c>
    </row>
    <row r="1139" spans="1:5" x14ac:dyDescent="0.3">
      <c r="A1139" s="31">
        <v>1251</v>
      </c>
      <c r="B1139" s="32" t="s">
        <v>2203</v>
      </c>
      <c r="C1139" s="33" t="s">
        <v>2204</v>
      </c>
      <c r="D1139" s="34" t="s">
        <v>15</v>
      </c>
      <c r="E1139" s="35">
        <v>110.03</v>
      </c>
    </row>
    <row r="1140" spans="1:5" x14ac:dyDescent="0.3">
      <c r="A1140" s="31">
        <v>1252</v>
      </c>
      <c r="B1140" s="32" t="s">
        <v>2205</v>
      </c>
      <c r="C1140" s="33" t="s">
        <v>2206</v>
      </c>
      <c r="D1140" s="34" t="s">
        <v>15</v>
      </c>
      <c r="E1140" s="35">
        <v>110.45</v>
      </c>
    </row>
    <row r="1141" spans="1:5" x14ac:dyDescent="0.3">
      <c r="A1141" s="31">
        <v>1253</v>
      </c>
      <c r="B1141" s="32" t="s">
        <v>2207</v>
      </c>
      <c r="C1141" s="33" t="s">
        <v>2208</v>
      </c>
      <c r="D1141" s="34" t="s">
        <v>15</v>
      </c>
      <c r="E1141" s="35">
        <v>62.63</v>
      </c>
    </row>
    <row r="1142" spans="1:5" x14ac:dyDescent="0.3">
      <c r="A1142" s="31">
        <v>1254</v>
      </c>
      <c r="B1142" s="32" t="s">
        <v>2209</v>
      </c>
      <c r="C1142" s="33" t="s">
        <v>2210</v>
      </c>
      <c r="D1142" s="34" t="s">
        <v>99</v>
      </c>
      <c r="E1142" s="35">
        <v>377.39</v>
      </c>
    </row>
    <row r="1143" spans="1:5" x14ac:dyDescent="0.3">
      <c r="A1143" s="31">
        <v>1255</v>
      </c>
      <c r="B1143" s="32" t="s">
        <v>2211</v>
      </c>
      <c r="C1143" s="33" t="s">
        <v>2212</v>
      </c>
      <c r="D1143" s="34" t="s">
        <v>15</v>
      </c>
      <c r="E1143" s="35">
        <v>539.94000000000005</v>
      </c>
    </row>
    <row r="1144" spans="1:5" x14ac:dyDescent="0.3">
      <c r="A1144" s="31">
        <v>1256</v>
      </c>
      <c r="B1144" s="32" t="s">
        <v>2213</v>
      </c>
      <c r="C1144" s="33" t="s">
        <v>2214</v>
      </c>
      <c r="D1144" s="34" t="s">
        <v>871</v>
      </c>
      <c r="E1144" s="35">
        <v>3191.5</v>
      </c>
    </row>
    <row r="1145" spans="1:5" x14ac:dyDescent="0.3">
      <c r="A1145" s="31">
        <v>1262</v>
      </c>
      <c r="B1145" s="32" t="s">
        <v>2215</v>
      </c>
      <c r="C1145" s="33" t="s">
        <v>2216</v>
      </c>
      <c r="D1145" s="34" t="s">
        <v>871</v>
      </c>
      <c r="E1145" s="35">
        <v>1529.29</v>
      </c>
    </row>
    <row r="1146" spans="1:5" x14ac:dyDescent="0.3">
      <c r="A1146" s="31">
        <v>1263</v>
      </c>
      <c r="B1146" s="32" t="s">
        <v>2217</v>
      </c>
      <c r="C1146" s="33" t="s">
        <v>2218</v>
      </c>
      <c r="D1146" s="34" t="s">
        <v>871</v>
      </c>
      <c r="E1146" s="35">
        <v>3668.3</v>
      </c>
    </row>
    <row r="1147" spans="1:5" x14ac:dyDescent="0.3">
      <c r="A1147" s="31">
        <v>1264</v>
      </c>
      <c r="B1147" s="32" t="s">
        <v>2219</v>
      </c>
      <c r="C1147" s="33" t="s">
        <v>2220</v>
      </c>
      <c r="D1147" s="34" t="s">
        <v>15</v>
      </c>
      <c r="E1147" s="35">
        <v>555.92999999999995</v>
      </c>
    </row>
    <row r="1148" spans="1:5" x14ac:dyDescent="0.3">
      <c r="A1148" s="31">
        <v>1265</v>
      </c>
      <c r="B1148" s="32" t="s">
        <v>2221</v>
      </c>
      <c r="C1148" s="33" t="s">
        <v>2222</v>
      </c>
      <c r="D1148" s="34" t="s">
        <v>15</v>
      </c>
      <c r="E1148" s="35">
        <v>4426.83</v>
      </c>
    </row>
    <row r="1149" spans="1:5" x14ac:dyDescent="0.3">
      <c r="A1149" s="31">
        <v>1266</v>
      </c>
      <c r="B1149" s="32" t="s">
        <v>2223</v>
      </c>
      <c r="C1149" s="33" t="s">
        <v>2224</v>
      </c>
      <c r="D1149" s="34" t="s">
        <v>871</v>
      </c>
      <c r="E1149" s="35">
        <v>2804.82</v>
      </c>
    </row>
    <row r="1150" spans="1:5" x14ac:dyDescent="0.3">
      <c r="A1150" s="31">
        <v>1267</v>
      </c>
      <c r="B1150" s="32" t="s">
        <v>2225</v>
      </c>
      <c r="C1150" s="33" t="s">
        <v>2226</v>
      </c>
      <c r="D1150" s="34" t="s">
        <v>52</v>
      </c>
      <c r="E1150" s="35">
        <v>581.39</v>
      </c>
    </row>
    <row r="1151" spans="1:5" x14ac:dyDescent="0.3">
      <c r="A1151" s="31">
        <v>1268</v>
      </c>
      <c r="B1151" s="32" t="s">
        <v>2227</v>
      </c>
      <c r="C1151" s="33" t="s">
        <v>2228</v>
      </c>
      <c r="D1151" s="34" t="s">
        <v>99</v>
      </c>
      <c r="E1151" s="35">
        <v>1659.49</v>
      </c>
    </row>
    <row r="1152" spans="1:5" x14ac:dyDescent="0.3">
      <c r="A1152" s="31">
        <v>1269</v>
      </c>
      <c r="B1152" s="32" t="s">
        <v>2229</v>
      </c>
      <c r="C1152" s="33" t="s">
        <v>2230</v>
      </c>
      <c r="D1152" s="34" t="s">
        <v>12</v>
      </c>
      <c r="E1152" s="35">
        <v>1092.9000000000001</v>
      </c>
    </row>
    <row r="1153" spans="1:5" x14ac:dyDescent="0.3">
      <c r="A1153" s="31">
        <v>1270</v>
      </c>
      <c r="B1153" s="32" t="s">
        <v>2231</v>
      </c>
      <c r="C1153" s="33" t="s">
        <v>2232</v>
      </c>
      <c r="D1153" s="34" t="s">
        <v>15</v>
      </c>
      <c r="E1153" s="35">
        <v>953.42</v>
      </c>
    </row>
    <row r="1154" spans="1:5" x14ac:dyDescent="0.3">
      <c r="A1154" s="31">
        <v>1271</v>
      </c>
      <c r="B1154" s="32" t="s">
        <v>2233</v>
      </c>
      <c r="C1154" s="33" t="s">
        <v>2234</v>
      </c>
      <c r="D1154" s="34" t="s">
        <v>15</v>
      </c>
      <c r="E1154" s="35">
        <v>215.9</v>
      </c>
    </row>
    <row r="1155" spans="1:5" x14ac:dyDescent="0.3">
      <c r="A1155" s="31">
        <v>1272</v>
      </c>
      <c r="B1155" s="32" t="s">
        <v>2235</v>
      </c>
      <c r="C1155" s="33" t="s">
        <v>2236</v>
      </c>
      <c r="D1155" s="34" t="s">
        <v>15</v>
      </c>
      <c r="E1155" s="35">
        <v>558.76</v>
      </c>
    </row>
    <row r="1156" spans="1:5" x14ac:dyDescent="0.3">
      <c r="A1156" s="31">
        <v>1273</v>
      </c>
      <c r="B1156" s="32" t="s">
        <v>2237</v>
      </c>
      <c r="C1156" s="33" t="s">
        <v>2238</v>
      </c>
      <c r="D1156" s="34" t="s">
        <v>15</v>
      </c>
      <c r="E1156" s="35">
        <v>866.83</v>
      </c>
    </row>
    <row r="1157" spans="1:5" x14ac:dyDescent="0.3">
      <c r="A1157" s="31">
        <v>1274</v>
      </c>
      <c r="B1157" s="32" t="s">
        <v>2239</v>
      </c>
      <c r="C1157" s="33" t="s">
        <v>2240</v>
      </c>
      <c r="D1157" s="34" t="s">
        <v>15</v>
      </c>
      <c r="E1157" s="35">
        <v>3129.52</v>
      </c>
    </row>
    <row r="1158" spans="1:5" x14ac:dyDescent="0.3">
      <c r="A1158" s="31">
        <v>1275</v>
      </c>
      <c r="B1158" s="32" t="s">
        <v>2241</v>
      </c>
      <c r="C1158" s="33" t="s">
        <v>2242</v>
      </c>
      <c r="D1158" s="34" t="s">
        <v>15</v>
      </c>
      <c r="E1158" s="35">
        <v>1532.04</v>
      </c>
    </row>
    <row r="1159" spans="1:5" x14ac:dyDescent="0.3">
      <c r="A1159" s="31">
        <v>1276</v>
      </c>
      <c r="B1159" s="32" t="s">
        <v>2243</v>
      </c>
      <c r="C1159" s="33" t="s">
        <v>2244</v>
      </c>
      <c r="D1159" s="34" t="s">
        <v>15</v>
      </c>
      <c r="E1159" s="35">
        <v>1354.48</v>
      </c>
    </row>
    <row r="1160" spans="1:5" x14ac:dyDescent="0.3">
      <c r="A1160" s="31">
        <v>1277</v>
      </c>
      <c r="B1160" s="32" t="s">
        <v>2245</v>
      </c>
      <c r="C1160" s="33" t="s">
        <v>2246</v>
      </c>
      <c r="D1160" s="34" t="s">
        <v>15</v>
      </c>
      <c r="E1160" s="35">
        <v>462.65</v>
      </c>
    </row>
    <row r="1161" spans="1:5" x14ac:dyDescent="0.3">
      <c r="A1161" s="31">
        <v>1278</v>
      </c>
      <c r="B1161" s="32" t="s">
        <v>2247</v>
      </c>
      <c r="C1161" s="33" t="s">
        <v>2248</v>
      </c>
      <c r="D1161" s="34" t="s">
        <v>15</v>
      </c>
      <c r="E1161" s="35">
        <v>605.52</v>
      </c>
    </row>
    <row r="1162" spans="1:5" x14ac:dyDescent="0.3">
      <c r="A1162" s="31">
        <v>1279</v>
      </c>
      <c r="B1162" s="32" t="s">
        <v>2249</v>
      </c>
      <c r="C1162" s="33" t="s">
        <v>2250</v>
      </c>
      <c r="D1162" s="34" t="s">
        <v>15</v>
      </c>
      <c r="E1162" s="35">
        <v>572.34</v>
      </c>
    </row>
    <row r="1163" spans="1:5" x14ac:dyDescent="0.3">
      <c r="A1163" s="31">
        <v>1280</v>
      </c>
      <c r="B1163" s="32" t="s">
        <v>2251</v>
      </c>
      <c r="C1163" s="33" t="s">
        <v>2252</v>
      </c>
      <c r="D1163" s="34" t="s">
        <v>15</v>
      </c>
      <c r="E1163" s="35">
        <v>70.09</v>
      </c>
    </row>
    <row r="1164" spans="1:5" x14ac:dyDescent="0.3">
      <c r="A1164" s="31">
        <v>1281</v>
      </c>
      <c r="B1164" s="32" t="s">
        <v>2253</v>
      </c>
      <c r="C1164" s="33" t="s">
        <v>2254</v>
      </c>
      <c r="D1164" s="34" t="s">
        <v>15</v>
      </c>
      <c r="E1164" s="35">
        <v>85.96</v>
      </c>
    </row>
    <row r="1165" spans="1:5" x14ac:dyDescent="0.3">
      <c r="A1165" s="31">
        <v>1282</v>
      </c>
      <c r="B1165" s="32" t="s">
        <v>2255</v>
      </c>
      <c r="C1165" s="33" t="s">
        <v>2256</v>
      </c>
      <c r="D1165" s="34" t="s">
        <v>15</v>
      </c>
      <c r="E1165" s="35">
        <v>501.7</v>
      </c>
    </row>
    <row r="1166" spans="1:5" x14ac:dyDescent="0.3">
      <c r="A1166" s="31">
        <v>1283</v>
      </c>
      <c r="B1166" s="32" t="s">
        <v>2257</v>
      </c>
      <c r="C1166" s="33" t="s">
        <v>2258</v>
      </c>
      <c r="D1166" s="34" t="s">
        <v>15</v>
      </c>
      <c r="E1166" s="35">
        <v>78.25</v>
      </c>
    </row>
    <row r="1167" spans="1:5" x14ac:dyDescent="0.3">
      <c r="A1167" s="31">
        <v>1284</v>
      </c>
      <c r="B1167" s="32" t="s">
        <v>2259</v>
      </c>
      <c r="C1167" s="33" t="s">
        <v>2260</v>
      </c>
      <c r="D1167" s="34" t="s">
        <v>15</v>
      </c>
      <c r="E1167" s="35">
        <v>515.33000000000004</v>
      </c>
    </row>
    <row r="1168" spans="1:5" x14ac:dyDescent="0.3">
      <c r="A1168" s="31">
        <v>1285</v>
      </c>
      <c r="B1168" s="32" t="s">
        <v>2261</v>
      </c>
      <c r="C1168" s="33" t="s">
        <v>2262</v>
      </c>
      <c r="D1168" s="34" t="s">
        <v>15</v>
      </c>
      <c r="E1168" s="35">
        <v>834.81</v>
      </c>
    </row>
    <row r="1169" spans="1:5" x14ac:dyDescent="0.3">
      <c r="A1169" s="31">
        <v>1286</v>
      </c>
      <c r="B1169" s="32" t="s">
        <v>2263</v>
      </c>
      <c r="C1169" s="33" t="s">
        <v>2264</v>
      </c>
      <c r="D1169" s="34" t="s">
        <v>15</v>
      </c>
      <c r="E1169" s="35">
        <v>606.66999999999996</v>
      </c>
    </row>
    <row r="1170" spans="1:5" x14ac:dyDescent="0.3">
      <c r="A1170" s="31">
        <v>1287</v>
      </c>
      <c r="B1170" s="32" t="s">
        <v>2265</v>
      </c>
      <c r="C1170" s="33" t="s">
        <v>2266</v>
      </c>
      <c r="D1170" s="34" t="s">
        <v>15</v>
      </c>
      <c r="E1170" s="35">
        <v>531.58000000000004</v>
      </c>
    </row>
    <row r="1171" spans="1:5" x14ac:dyDescent="0.3">
      <c r="A1171" s="31">
        <v>1288</v>
      </c>
      <c r="B1171" s="32" t="s">
        <v>2267</v>
      </c>
      <c r="C1171" s="33" t="s">
        <v>2268</v>
      </c>
      <c r="D1171" s="34" t="s">
        <v>15</v>
      </c>
      <c r="E1171" s="35">
        <v>547.08000000000004</v>
      </c>
    </row>
    <row r="1172" spans="1:5" x14ac:dyDescent="0.3">
      <c r="A1172" s="31">
        <v>1289</v>
      </c>
      <c r="B1172" s="32" t="s">
        <v>2269</v>
      </c>
      <c r="C1172" s="33" t="s">
        <v>2270</v>
      </c>
      <c r="D1172" s="34" t="s">
        <v>15</v>
      </c>
      <c r="E1172" s="35">
        <v>193.82</v>
      </c>
    </row>
    <row r="1173" spans="1:5" x14ac:dyDescent="0.3">
      <c r="A1173" s="31">
        <v>1290</v>
      </c>
      <c r="B1173" s="32" t="s">
        <v>2271</v>
      </c>
      <c r="C1173" s="33" t="s">
        <v>2272</v>
      </c>
      <c r="D1173" s="34" t="s">
        <v>15</v>
      </c>
      <c r="E1173" s="35">
        <v>264.24</v>
      </c>
    </row>
    <row r="1174" spans="1:5" x14ac:dyDescent="0.3">
      <c r="A1174" s="31">
        <v>1291</v>
      </c>
      <c r="B1174" s="32" t="s">
        <v>2273</v>
      </c>
      <c r="C1174" s="33" t="s">
        <v>2274</v>
      </c>
      <c r="D1174" s="34" t="s">
        <v>52</v>
      </c>
      <c r="E1174" s="35">
        <v>581.39</v>
      </c>
    </row>
    <row r="1175" spans="1:5" x14ac:dyDescent="0.3">
      <c r="A1175" s="31">
        <v>1292</v>
      </c>
      <c r="B1175" s="32" t="s">
        <v>2275</v>
      </c>
      <c r="C1175" s="33" t="s">
        <v>2276</v>
      </c>
      <c r="D1175" s="34" t="s">
        <v>99</v>
      </c>
      <c r="E1175" s="35">
        <v>8.24</v>
      </c>
    </row>
    <row r="1176" spans="1:5" x14ac:dyDescent="0.3">
      <c r="A1176" s="31">
        <v>1293</v>
      </c>
      <c r="B1176" s="32" t="s">
        <v>2277</v>
      </c>
      <c r="C1176" s="33" t="s">
        <v>2278</v>
      </c>
      <c r="D1176" s="34" t="s">
        <v>99</v>
      </c>
      <c r="E1176" s="35">
        <v>4.74</v>
      </c>
    </row>
    <row r="1177" spans="1:5" x14ac:dyDescent="0.3">
      <c r="A1177" s="31">
        <v>1294</v>
      </c>
      <c r="B1177" s="32" t="s">
        <v>2279</v>
      </c>
      <c r="C1177" s="33" t="s">
        <v>2280</v>
      </c>
      <c r="D1177" s="34" t="s">
        <v>99</v>
      </c>
      <c r="E1177" s="35">
        <v>3.09</v>
      </c>
    </row>
    <row r="1178" spans="1:5" x14ac:dyDescent="0.3">
      <c r="A1178" s="31">
        <v>1295</v>
      </c>
      <c r="B1178" s="32" t="s">
        <v>2281</v>
      </c>
      <c r="C1178" s="33" t="s">
        <v>157</v>
      </c>
      <c r="D1178" s="34" t="s">
        <v>52</v>
      </c>
      <c r="E1178" s="35">
        <v>581.39</v>
      </c>
    </row>
    <row r="1179" spans="1:5" x14ac:dyDescent="0.3">
      <c r="A1179" s="31">
        <v>1296</v>
      </c>
      <c r="B1179" s="32" t="s">
        <v>2282</v>
      </c>
      <c r="C1179" s="33" t="s">
        <v>2283</v>
      </c>
      <c r="D1179" s="34" t="s">
        <v>15</v>
      </c>
      <c r="E1179" s="35">
        <v>68.540000000000006</v>
      </c>
    </row>
    <row r="1180" spans="1:5" x14ac:dyDescent="0.3">
      <c r="A1180" s="31">
        <v>1297</v>
      </c>
      <c r="B1180" s="32" t="s">
        <v>2284</v>
      </c>
      <c r="C1180" s="33" t="s">
        <v>2285</v>
      </c>
      <c r="D1180" s="34" t="s">
        <v>15</v>
      </c>
      <c r="E1180" s="35">
        <v>27.58</v>
      </c>
    </row>
    <row r="1181" spans="1:5" x14ac:dyDescent="0.3">
      <c r="A1181" s="31">
        <v>1298</v>
      </c>
      <c r="B1181" s="32" t="s">
        <v>2286</v>
      </c>
      <c r="C1181" s="33" t="s">
        <v>2287</v>
      </c>
      <c r="D1181" s="34" t="s">
        <v>15</v>
      </c>
      <c r="E1181" s="35">
        <v>6.51</v>
      </c>
    </row>
    <row r="1182" spans="1:5" x14ac:dyDescent="0.3">
      <c r="A1182" s="31">
        <v>1299</v>
      </c>
      <c r="B1182" s="32" t="s">
        <v>2288</v>
      </c>
      <c r="C1182" s="33" t="s">
        <v>2289</v>
      </c>
      <c r="D1182" s="34" t="s">
        <v>15</v>
      </c>
      <c r="E1182" s="35">
        <v>10.029999999999999</v>
      </c>
    </row>
    <row r="1183" spans="1:5" x14ac:dyDescent="0.3">
      <c r="A1183" s="31">
        <v>1300</v>
      </c>
      <c r="B1183" s="32" t="s">
        <v>2290</v>
      </c>
      <c r="C1183" s="33" t="s">
        <v>2291</v>
      </c>
      <c r="D1183" s="34" t="s">
        <v>15</v>
      </c>
      <c r="E1183" s="35">
        <v>50.15</v>
      </c>
    </row>
    <row r="1184" spans="1:5" x14ac:dyDescent="0.3">
      <c r="A1184" s="31">
        <v>1301</v>
      </c>
      <c r="B1184" s="32" t="s">
        <v>2292</v>
      </c>
      <c r="C1184" s="33" t="s">
        <v>2293</v>
      </c>
      <c r="D1184" s="34" t="s">
        <v>15</v>
      </c>
      <c r="E1184" s="35">
        <v>137.08000000000001</v>
      </c>
    </row>
    <row r="1185" spans="1:5" x14ac:dyDescent="0.3">
      <c r="A1185" s="31">
        <v>1302</v>
      </c>
      <c r="B1185" s="32" t="s">
        <v>2294</v>
      </c>
      <c r="C1185" s="33" t="s">
        <v>2295</v>
      </c>
      <c r="D1185" s="34" t="s">
        <v>15</v>
      </c>
      <c r="E1185" s="35">
        <v>200.6</v>
      </c>
    </row>
    <row r="1186" spans="1:5" x14ac:dyDescent="0.3">
      <c r="A1186" s="31">
        <v>1303</v>
      </c>
      <c r="B1186" s="32" t="s">
        <v>2296</v>
      </c>
      <c r="C1186" s="33" t="s">
        <v>2297</v>
      </c>
      <c r="D1186" s="34" t="s">
        <v>15</v>
      </c>
      <c r="E1186" s="35">
        <v>75.22</v>
      </c>
    </row>
    <row r="1187" spans="1:5" x14ac:dyDescent="0.3">
      <c r="A1187" s="31">
        <v>1304</v>
      </c>
      <c r="B1187" s="32" t="s">
        <v>2298</v>
      </c>
      <c r="C1187" s="33" t="s">
        <v>159</v>
      </c>
      <c r="D1187" s="34" t="s">
        <v>52</v>
      </c>
      <c r="E1187" s="35">
        <v>581.39</v>
      </c>
    </row>
    <row r="1188" spans="1:5" x14ac:dyDescent="0.3">
      <c r="A1188" s="31">
        <v>1305</v>
      </c>
      <c r="B1188" s="32" t="s">
        <v>2299</v>
      </c>
      <c r="C1188" s="33" t="s">
        <v>2300</v>
      </c>
      <c r="D1188" s="34" t="s">
        <v>15</v>
      </c>
      <c r="E1188" s="35">
        <v>138.54</v>
      </c>
    </row>
    <row r="1189" spans="1:5" x14ac:dyDescent="0.3">
      <c r="A1189" s="31">
        <v>1306</v>
      </c>
      <c r="B1189" s="32" t="s">
        <v>2301</v>
      </c>
      <c r="C1189" s="33" t="s">
        <v>2302</v>
      </c>
      <c r="D1189" s="34" t="s">
        <v>15</v>
      </c>
      <c r="E1189" s="35">
        <v>47.56</v>
      </c>
    </row>
    <row r="1190" spans="1:5" x14ac:dyDescent="0.3">
      <c r="A1190" s="31">
        <v>1307</v>
      </c>
      <c r="B1190" s="32" t="s">
        <v>2303</v>
      </c>
      <c r="C1190" s="33" t="s">
        <v>2304</v>
      </c>
      <c r="D1190" s="34" t="s">
        <v>15</v>
      </c>
      <c r="E1190" s="35">
        <v>22.84</v>
      </c>
    </row>
    <row r="1191" spans="1:5" x14ac:dyDescent="0.3">
      <c r="A1191" s="31">
        <v>1308</v>
      </c>
      <c r="B1191" s="32" t="s">
        <v>2305</v>
      </c>
      <c r="C1191" s="33" t="s">
        <v>2306</v>
      </c>
      <c r="D1191" s="34" t="s">
        <v>15</v>
      </c>
      <c r="E1191" s="35">
        <v>22.84</v>
      </c>
    </row>
    <row r="1192" spans="1:5" x14ac:dyDescent="0.3">
      <c r="A1192" s="31">
        <v>1309</v>
      </c>
      <c r="B1192" s="32" t="s">
        <v>2307</v>
      </c>
      <c r="C1192" s="33" t="s">
        <v>2308</v>
      </c>
      <c r="D1192" s="34" t="s">
        <v>15</v>
      </c>
      <c r="E1192" s="35">
        <v>182.77</v>
      </c>
    </row>
    <row r="1193" spans="1:5" x14ac:dyDescent="0.3">
      <c r="A1193" s="31">
        <v>1310</v>
      </c>
      <c r="B1193" s="32" t="s">
        <v>2309</v>
      </c>
      <c r="C1193" s="33" t="s">
        <v>2310</v>
      </c>
      <c r="D1193" s="34" t="s">
        <v>15</v>
      </c>
      <c r="E1193" s="35">
        <v>182.77</v>
      </c>
    </row>
    <row r="1194" spans="1:5" x14ac:dyDescent="0.3">
      <c r="A1194" s="31">
        <v>1311</v>
      </c>
      <c r="B1194" s="32" t="s">
        <v>2311</v>
      </c>
      <c r="C1194" s="33" t="s">
        <v>2312</v>
      </c>
      <c r="D1194" s="34" t="s">
        <v>15</v>
      </c>
      <c r="E1194" s="35">
        <v>237.61</v>
      </c>
    </row>
    <row r="1195" spans="1:5" x14ac:dyDescent="0.3">
      <c r="A1195" s="31">
        <v>1312</v>
      </c>
      <c r="B1195" s="32" t="s">
        <v>2313</v>
      </c>
      <c r="C1195" s="33" t="s">
        <v>2314</v>
      </c>
      <c r="D1195" s="34" t="s">
        <v>15</v>
      </c>
      <c r="E1195" s="35">
        <v>114.23</v>
      </c>
    </row>
    <row r="1196" spans="1:5" x14ac:dyDescent="0.3">
      <c r="A1196" s="31">
        <v>1318</v>
      </c>
      <c r="B1196" s="32" t="s">
        <v>2315</v>
      </c>
      <c r="C1196" s="33" t="s">
        <v>2316</v>
      </c>
      <c r="D1196" s="34" t="s">
        <v>52</v>
      </c>
      <c r="E1196" s="35">
        <v>581.39</v>
      </c>
    </row>
    <row r="1197" spans="1:5" x14ac:dyDescent="0.3">
      <c r="A1197" s="31">
        <v>1319</v>
      </c>
      <c r="B1197" s="32" t="s">
        <v>2317</v>
      </c>
      <c r="C1197" s="33" t="s">
        <v>2318</v>
      </c>
      <c r="D1197" s="34" t="s">
        <v>15</v>
      </c>
      <c r="E1197" s="35">
        <v>332.74</v>
      </c>
    </row>
    <row r="1198" spans="1:5" x14ac:dyDescent="0.3">
      <c r="A1198" s="31">
        <v>1320</v>
      </c>
      <c r="B1198" s="32" t="s">
        <v>2319</v>
      </c>
      <c r="C1198" s="33" t="s">
        <v>2320</v>
      </c>
      <c r="D1198" s="34" t="s">
        <v>15</v>
      </c>
      <c r="E1198" s="35">
        <v>393.04</v>
      </c>
    </row>
    <row r="1199" spans="1:5" x14ac:dyDescent="0.3">
      <c r="A1199" s="31">
        <v>1321</v>
      </c>
      <c r="B1199" s="32" t="s">
        <v>2321</v>
      </c>
      <c r="C1199" s="33" t="s">
        <v>2322</v>
      </c>
      <c r="D1199" s="34" t="s">
        <v>15</v>
      </c>
      <c r="E1199" s="35">
        <v>494.59</v>
      </c>
    </row>
    <row r="1200" spans="1:5" x14ac:dyDescent="0.3">
      <c r="A1200" s="31">
        <v>1322</v>
      </c>
      <c r="B1200" s="32" t="s">
        <v>2323</v>
      </c>
      <c r="C1200" s="33" t="s">
        <v>2324</v>
      </c>
      <c r="D1200" s="34" t="s">
        <v>15</v>
      </c>
      <c r="E1200" s="35">
        <v>67.3</v>
      </c>
    </row>
    <row r="1201" spans="1:5" x14ac:dyDescent="0.3">
      <c r="A1201" s="31">
        <v>1323</v>
      </c>
      <c r="B1201" s="32" t="s">
        <v>2325</v>
      </c>
      <c r="C1201" s="33" t="s">
        <v>2326</v>
      </c>
      <c r="D1201" s="34" t="s">
        <v>15</v>
      </c>
      <c r="E1201" s="35">
        <v>150.28</v>
      </c>
    </row>
    <row r="1202" spans="1:5" x14ac:dyDescent="0.3">
      <c r="A1202" s="31">
        <v>1324</v>
      </c>
      <c r="B1202" s="32" t="s">
        <v>2327</v>
      </c>
      <c r="C1202" s="33" t="s">
        <v>2328</v>
      </c>
      <c r="D1202" s="34" t="s">
        <v>15</v>
      </c>
      <c r="E1202" s="35">
        <v>27.41</v>
      </c>
    </row>
    <row r="1203" spans="1:5" x14ac:dyDescent="0.3">
      <c r="A1203" s="31">
        <v>1325</v>
      </c>
      <c r="B1203" s="32" t="s">
        <v>2329</v>
      </c>
      <c r="C1203" s="33" t="s">
        <v>2330</v>
      </c>
      <c r="D1203" s="34" t="s">
        <v>15</v>
      </c>
      <c r="E1203" s="35">
        <v>73.069999999999993</v>
      </c>
    </row>
    <row r="1204" spans="1:5" x14ac:dyDescent="0.3">
      <c r="A1204" s="31">
        <v>1326</v>
      </c>
      <c r="B1204" s="32" t="s">
        <v>2331</v>
      </c>
      <c r="C1204" s="33" t="s">
        <v>2332</v>
      </c>
      <c r="D1204" s="34" t="s">
        <v>15</v>
      </c>
      <c r="E1204" s="35">
        <v>363.62</v>
      </c>
    </row>
    <row r="1205" spans="1:5" x14ac:dyDescent="0.3">
      <c r="A1205" s="31">
        <v>1327</v>
      </c>
      <c r="B1205" s="32" t="s">
        <v>2333</v>
      </c>
      <c r="C1205" s="33" t="s">
        <v>2334</v>
      </c>
      <c r="D1205" s="34" t="s">
        <v>871</v>
      </c>
      <c r="E1205" s="35">
        <v>208.59</v>
      </c>
    </row>
    <row r="1206" spans="1:5" x14ac:dyDescent="0.3">
      <c r="A1206" s="31">
        <v>1328</v>
      </c>
      <c r="B1206" s="32" t="s">
        <v>2335</v>
      </c>
      <c r="C1206" s="33" t="s">
        <v>2336</v>
      </c>
      <c r="D1206" s="34" t="s">
        <v>15</v>
      </c>
      <c r="E1206" s="35">
        <v>114.87</v>
      </c>
    </row>
    <row r="1207" spans="1:5" x14ac:dyDescent="0.3">
      <c r="A1207" s="31">
        <v>1329</v>
      </c>
      <c r="B1207" s="32" t="s">
        <v>2337</v>
      </c>
      <c r="C1207" s="33" t="s">
        <v>2338</v>
      </c>
      <c r="D1207" s="34" t="s">
        <v>15</v>
      </c>
      <c r="E1207" s="35">
        <v>34.979999999999997</v>
      </c>
    </row>
    <row r="1208" spans="1:5" x14ac:dyDescent="0.3">
      <c r="A1208" s="31">
        <v>1330</v>
      </c>
      <c r="B1208" s="32" t="s">
        <v>2339</v>
      </c>
      <c r="C1208" s="33" t="s">
        <v>2340</v>
      </c>
      <c r="D1208" s="34" t="s">
        <v>15</v>
      </c>
      <c r="E1208" s="35">
        <v>60.33</v>
      </c>
    </row>
    <row r="1209" spans="1:5" x14ac:dyDescent="0.3">
      <c r="A1209" s="31">
        <v>1331</v>
      </c>
      <c r="B1209" s="32" t="s">
        <v>2341</v>
      </c>
      <c r="C1209" s="33" t="s">
        <v>2342</v>
      </c>
      <c r="D1209" s="34" t="s">
        <v>15</v>
      </c>
      <c r="E1209" s="35">
        <v>167.22</v>
      </c>
    </row>
    <row r="1210" spans="1:5" x14ac:dyDescent="0.3">
      <c r="A1210" s="31">
        <v>1332</v>
      </c>
      <c r="B1210" s="32" t="s">
        <v>2343</v>
      </c>
      <c r="C1210" s="33" t="s">
        <v>2344</v>
      </c>
      <c r="D1210" s="34" t="s">
        <v>15</v>
      </c>
      <c r="E1210" s="35">
        <v>131.65</v>
      </c>
    </row>
    <row r="1211" spans="1:5" ht="21.6" x14ac:dyDescent="0.3">
      <c r="A1211" s="31">
        <v>1333</v>
      </c>
      <c r="B1211" s="32" t="s">
        <v>2345</v>
      </c>
      <c r="C1211" s="33" t="s">
        <v>2346</v>
      </c>
      <c r="D1211" s="34" t="s">
        <v>2347</v>
      </c>
      <c r="E1211" s="35">
        <v>1629.54</v>
      </c>
    </row>
    <row r="1212" spans="1:5" ht="20.399999999999999" x14ac:dyDescent="0.3">
      <c r="A1212" s="31">
        <v>1334</v>
      </c>
      <c r="B1212" s="32" t="s">
        <v>2348</v>
      </c>
      <c r="C1212" s="33" t="s">
        <v>2349</v>
      </c>
      <c r="D1212" s="34" t="s">
        <v>15</v>
      </c>
      <c r="E1212" s="35">
        <v>654</v>
      </c>
    </row>
    <row r="1213" spans="1:5" x14ac:dyDescent="0.3">
      <c r="A1213" s="31">
        <v>1335</v>
      </c>
      <c r="B1213" s="32" t="s">
        <v>2350</v>
      </c>
      <c r="C1213" s="33" t="s">
        <v>2351</v>
      </c>
      <c r="D1213" s="34" t="s">
        <v>15</v>
      </c>
      <c r="E1213" s="35">
        <v>114.86</v>
      </c>
    </row>
    <row r="1214" spans="1:5" x14ac:dyDescent="0.3">
      <c r="A1214" s="31">
        <v>1336</v>
      </c>
      <c r="B1214" s="32" t="s">
        <v>2352</v>
      </c>
      <c r="C1214" s="33" t="s">
        <v>2353</v>
      </c>
      <c r="D1214" s="34" t="s">
        <v>15</v>
      </c>
      <c r="E1214" s="35">
        <v>111.61</v>
      </c>
    </row>
    <row r="1215" spans="1:5" x14ac:dyDescent="0.3">
      <c r="A1215" s="31">
        <v>1337</v>
      </c>
      <c r="B1215" s="32" t="s">
        <v>2354</v>
      </c>
      <c r="C1215" s="33" t="s">
        <v>2355</v>
      </c>
      <c r="D1215" s="34" t="s">
        <v>15</v>
      </c>
      <c r="E1215" s="35">
        <v>42.32</v>
      </c>
    </row>
    <row r="1216" spans="1:5" x14ac:dyDescent="0.3">
      <c r="A1216" s="31">
        <v>1338</v>
      </c>
      <c r="B1216" s="32" t="s">
        <v>2356</v>
      </c>
      <c r="C1216" s="33" t="s">
        <v>2357</v>
      </c>
      <c r="D1216" s="34" t="s">
        <v>15</v>
      </c>
      <c r="E1216" s="35">
        <v>55.12</v>
      </c>
    </row>
    <row r="1217" spans="1:5" x14ac:dyDescent="0.3">
      <c r="A1217" s="31">
        <v>1339</v>
      </c>
      <c r="B1217" s="32" t="s">
        <v>2358</v>
      </c>
      <c r="C1217" s="33" t="s">
        <v>2359</v>
      </c>
      <c r="D1217" s="34" t="s">
        <v>52</v>
      </c>
      <c r="E1217" s="35">
        <v>581.39</v>
      </c>
    </row>
    <row r="1218" spans="1:5" x14ac:dyDescent="0.3">
      <c r="A1218" s="31">
        <v>1340</v>
      </c>
      <c r="B1218" s="32" t="s">
        <v>2360</v>
      </c>
      <c r="C1218" s="33" t="s">
        <v>2361</v>
      </c>
      <c r="D1218" s="34" t="s">
        <v>15</v>
      </c>
      <c r="E1218" s="35">
        <v>555.48</v>
      </c>
    </row>
    <row r="1219" spans="1:5" x14ac:dyDescent="0.3">
      <c r="A1219" s="31">
        <v>1341</v>
      </c>
      <c r="B1219" s="32" t="s">
        <v>2362</v>
      </c>
      <c r="C1219" s="33" t="s">
        <v>2363</v>
      </c>
      <c r="D1219" s="34" t="s">
        <v>15</v>
      </c>
      <c r="E1219" s="35">
        <v>57.27</v>
      </c>
    </row>
    <row r="1220" spans="1:5" x14ac:dyDescent="0.3">
      <c r="A1220" s="31">
        <v>1342</v>
      </c>
      <c r="B1220" s="32" t="s">
        <v>2364</v>
      </c>
      <c r="C1220" s="33" t="s">
        <v>2365</v>
      </c>
      <c r="D1220" s="34" t="s">
        <v>15</v>
      </c>
      <c r="E1220" s="35">
        <v>29.7</v>
      </c>
    </row>
    <row r="1221" spans="1:5" x14ac:dyDescent="0.3">
      <c r="A1221" s="31">
        <v>1343</v>
      </c>
      <c r="B1221" s="32" t="s">
        <v>2366</v>
      </c>
      <c r="C1221" s="33" t="s">
        <v>2367</v>
      </c>
      <c r="D1221" s="34" t="s">
        <v>15</v>
      </c>
      <c r="E1221" s="35">
        <v>47.76</v>
      </c>
    </row>
    <row r="1222" spans="1:5" x14ac:dyDescent="0.3">
      <c r="A1222" s="31">
        <v>1344</v>
      </c>
      <c r="B1222" s="32" t="s">
        <v>2368</v>
      </c>
      <c r="C1222" s="33" t="s">
        <v>2369</v>
      </c>
      <c r="D1222" s="34" t="s">
        <v>15</v>
      </c>
      <c r="E1222" s="35">
        <v>27.85</v>
      </c>
    </row>
    <row r="1223" spans="1:5" x14ac:dyDescent="0.3">
      <c r="A1223" s="31">
        <v>1345</v>
      </c>
      <c r="B1223" s="32" t="s">
        <v>2370</v>
      </c>
      <c r="C1223" s="33" t="s">
        <v>2371</v>
      </c>
      <c r="D1223" s="34" t="s">
        <v>15</v>
      </c>
      <c r="E1223" s="35">
        <v>226.63</v>
      </c>
    </row>
    <row r="1224" spans="1:5" x14ac:dyDescent="0.3">
      <c r="A1224" s="31">
        <v>1346</v>
      </c>
      <c r="B1224" s="32" t="s">
        <v>2372</v>
      </c>
      <c r="C1224" s="33" t="s">
        <v>2373</v>
      </c>
      <c r="D1224" s="34" t="s">
        <v>15</v>
      </c>
      <c r="E1224" s="35">
        <v>164.71</v>
      </c>
    </row>
    <row r="1225" spans="1:5" x14ac:dyDescent="0.3">
      <c r="A1225" s="31">
        <v>1347</v>
      </c>
      <c r="B1225" s="32" t="s">
        <v>2374</v>
      </c>
      <c r="C1225" s="33" t="s">
        <v>2375</v>
      </c>
      <c r="D1225" s="34" t="s">
        <v>15</v>
      </c>
      <c r="E1225" s="35">
        <v>42.64</v>
      </c>
    </row>
    <row r="1226" spans="1:5" x14ac:dyDescent="0.3">
      <c r="A1226" s="31">
        <v>1348</v>
      </c>
      <c r="B1226" s="32" t="s">
        <v>2376</v>
      </c>
      <c r="C1226" s="33" t="s">
        <v>2377</v>
      </c>
      <c r="D1226" s="34" t="s">
        <v>99</v>
      </c>
      <c r="E1226" s="35">
        <v>11.42</v>
      </c>
    </row>
    <row r="1227" spans="1:5" x14ac:dyDescent="0.3">
      <c r="A1227" s="31">
        <v>1349</v>
      </c>
      <c r="B1227" s="32" t="s">
        <v>2378</v>
      </c>
      <c r="C1227" s="33" t="s">
        <v>2379</v>
      </c>
      <c r="D1227" s="34" t="s">
        <v>99</v>
      </c>
      <c r="E1227" s="35">
        <v>3.71</v>
      </c>
    </row>
    <row r="1228" spans="1:5" x14ac:dyDescent="0.3">
      <c r="A1228" s="31">
        <v>1350</v>
      </c>
      <c r="B1228" s="32" t="s">
        <v>2380</v>
      </c>
      <c r="C1228" s="33" t="s">
        <v>2381</v>
      </c>
      <c r="D1228" s="34" t="s">
        <v>12</v>
      </c>
      <c r="E1228" s="35">
        <v>9.27</v>
      </c>
    </row>
    <row r="1229" spans="1:5" x14ac:dyDescent="0.3">
      <c r="A1229" s="31">
        <v>1351</v>
      </c>
      <c r="B1229" s="32" t="s">
        <v>2382</v>
      </c>
      <c r="C1229" s="33" t="s">
        <v>2383</v>
      </c>
      <c r="D1229" s="34" t="s">
        <v>99</v>
      </c>
      <c r="E1229" s="35">
        <v>5.15</v>
      </c>
    </row>
    <row r="1230" spans="1:5" x14ac:dyDescent="0.3">
      <c r="A1230" s="31">
        <v>1352</v>
      </c>
      <c r="B1230" s="32" t="s">
        <v>2384</v>
      </c>
      <c r="C1230" s="33" t="s">
        <v>2385</v>
      </c>
      <c r="D1230" s="34" t="s">
        <v>99</v>
      </c>
      <c r="E1230" s="35">
        <v>86.65</v>
      </c>
    </row>
    <row r="1231" spans="1:5" x14ac:dyDescent="0.3">
      <c r="A1231" s="31">
        <v>1353</v>
      </c>
      <c r="B1231" s="32" t="s">
        <v>2386</v>
      </c>
      <c r="C1231" s="33" t="s">
        <v>2387</v>
      </c>
      <c r="D1231" s="34" t="s">
        <v>99</v>
      </c>
      <c r="E1231" s="35">
        <v>79.33</v>
      </c>
    </row>
    <row r="1232" spans="1:5" x14ac:dyDescent="0.3">
      <c r="A1232" s="31">
        <v>1354</v>
      </c>
      <c r="B1232" s="32" t="s">
        <v>2388</v>
      </c>
      <c r="C1232" s="33" t="s">
        <v>2389</v>
      </c>
      <c r="D1232" s="34" t="s">
        <v>52</v>
      </c>
      <c r="E1232" s="35">
        <v>581.39</v>
      </c>
    </row>
    <row r="1233" spans="1:5" x14ac:dyDescent="0.3">
      <c r="A1233" s="31">
        <v>1355</v>
      </c>
      <c r="B1233" s="32" t="s">
        <v>2390</v>
      </c>
      <c r="C1233" s="33" t="s">
        <v>2391</v>
      </c>
      <c r="D1233" s="34" t="s">
        <v>15</v>
      </c>
      <c r="E1233" s="35">
        <v>51.99</v>
      </c>
    </row>
    <row r="1234" spans="1:5" x14ac:dyDescent="0.3">
      <c r="A1234" s="31">
        <v>1356</v>
      </c>
      <c r="B1234" s="32" t="s">
        <v>2392</v>
      </c>
      <c r="C1234" s="33" t="s">
        <v>2393</v>
      </c>
      <c r="D1234" s="34" t="s">
        <v>15</v>
      </c>
      <c r="E1234" s="35">
        <v>16.2</v>
      </c>
    </row>
    <row r="1235" spans="1:5" x14ac:dyDescent="0.3">
      <c r="A1235" s="31">
        <v>1357</v>
      </c>
      <c r="B1235" s="32" t="s">
        <v>2394</v>
      </c>
      <c r="C1235" s="33" t="s">
        <v>2395</v>
      </c>
      <c r="D1235" s="34" t="s">
        <v>15</v>
      </c>
      <c r="E1235" s="35">
        <v>54.23</v>
      </c>
    </row>
    <row r="1236" spans="1:5" x14ac:dyDescent="0.3">
      <c r="A1236" s="31">
        <v>1358</v>
      </c>
      <c r="B1236" s="32" t="s">
        <v>2396</v>
      </c>
      <c r="C1236" s="33" t="s">
        <v>2256</v>
      </c>
      <c r="D1236" s="34" t="s">
        <v>15</v>
      </c>
      <c r="E1236" s="35">
        <v>486.62</v>
      </c>
    </row>
    <row r="1237" spans="1:5" x14ac:dyDescent="0.3">
      <c r="A1237" s="31">
        <v>1359</v>
      </c>
      <c r="B1237" s="32" t="s">
        <v>2397</v>
      </c>
      <c r="C1237" s="33" t="s">
        <v>2266</v>
      </c>
      <c r="D1237" s="34" t="s">
        <v>15</v>
      </c>
      <c r="E1237" s="35">
        <v>529.33000000000004</v>
      </c>
    </row>
    <row r="1238" spans="1:5" x14ac:dyDescent="0.3">
      <c r="A1238" s="31">
        <v>1360</v>
      </c>
      <c r="B1238" s="32" t="s">
        <v>2398</v>
      </c>
      <c r="C1238" s="33" t="s">
        <v>2268</v>
      </c>
      <c r="D1238" s="34" t="s">
        <v>15</v>
      </c>
      <c r="E1238" s="35">
        <v>531.79</v>
      </c>
    </row>
    <row r="1239" spans="1:5" x14ac:dyDescent="0.3">
      <c r="A1239" s="31">
        <v>1361</v>
      </c>
      <c r="B1239" s="32" t="s">
        <v>2399</v>
      </c>
      <c r="C1239" s="33" t="s">
        <v>2400</v>
      </c>
      <c r="D1239" s="34" t="s">
        <v>15</v>
      </c>
      <c r="E1239" s="35">
        <v>286.19</v>
      </c>
    </row>
    <row r="1240" spans="1:5" x14ac:dyDescent="0.3">
      <c r="A1240" s="31">
        <v>1362</v>
      </c>
      <c r="B1240" s="32" t="s">
        <v>2401</v>
      </c>
      <c r="C1240" s="33" t="s">
        <v>2402</v>
      </c>
      <c r="D1240" s="34" t="s">
        <v>15</v>
      </c>
      <c r="E1240" s="35">
        <v>399.66</v>
      </c>
    </row>
    <row r="1241" spans="1:5" x14ac:dyDescent="0.3">
      <c r="A1241" s="31">
        <v>1363</v>
      </c>
      <c r="B1241" s="32" t="s">
        <v>2403</v>
      </c>
      <c r="C1241" s="33" t="s">
        <v>2404</v>
      </c>
      <c r="D1241" s="34" t="s">
        <v>15</v>
      </c>
      <c r="E1241" s="35">
        <v>403.03</v>
      </c>
    </row>
    <row r="1242" spans="1:5" x14ac:dyDescent="0.3">
      <c r="A1242" s="31">
        <v>1364</v>
      </c>
      <c r="B1242" s="32" t="s">
        <v>2405</v>
      </c>
      <c r="C1242" s="33" t="s">
        <v>2406</v>
      </c>
      <c r="D1242" s="34" t="s">
        <v>15</v>
      </c>
      <c r="E1242" s="35">
        <v>859.13</v>
      </c>
    </row>
    <row r="1243" spans="1:5" x14ac:dyDescent="0.3">
      <c r="A1243" s="31">
        <v>1365</v>
      </c>
      <c r="B1243" s="32" t="s">
        <v>2407</v>
      </c>
      <c r="C1243" s="33" t="s">
        <v>2408</v>
      </c>
      <c r="D1243" s="34" t="s">
        <v>15</v>
      </c>
      <c r="E1243" s="35">
        <v>377.75</v>
      </c>
    </row>
    <row r="1244" spans="1:5" x14ac:dyDescent="0.3">
      <c r="A1244" s="31">
        <v>1366</v>
      </c>
      <c r="B1244" s="32" t="s">
        <v>2409</v>
      </c>
      <c r="C1244" s="33" t="s">
        <v>2410</v>
      </c>
      <c r="D1244" s="34" t="s">
        <v>15</v>
      </c>
      <c r="E1244" s="35">
        <v>76.3</v>
      </c>
    </row>
    <row r="1245" spans="1:5" x14ac:dyDescent="0.3">
      <c r="A1245" s="31">
        <v>1372</v>
      </c>
      <c r="B1245" s="32" t="s">
        <v>2411</v>
      </c>
      <c r="C1245" s="33" t="s">
        <v>2412</v>
      </c>
      <c r="D1245" s="34" t="s">
        <v>15</v>
      </c>
      <c r="E1245" s="35">
        <v>109.17</v>
      </c>
    </row>
    <row r="1246" spans="1:5" x14ac:dyDescent="0.3">
      <c r="A1246" s="31">
        <v>1373</v>
      </c>
      <c r="B1246" s="32" t="s">
        <v>2413</v>
      </c>
      <c r="C1246" s="33" t="s">
        <v>2414</v>
      </c>
      <c r="D1246" s="34" t="s">
        <v>12</v>
      </c>
      <c r="E1246" s="35">
        <v>1092.9000000000001</v>
      </c>
    </row>
    <row r="1247" spans="1:5" x14ac:dyDescent="0.3">
      <c r="A1247" s="31">
        <v>1374</v>
      </c>
      <c r="B1247" s="32" t="s">
        <v>2415</v>
      </c>
      <c r="C1247" s="33" t="s">
        <v>2416</v>
      </c>
      <c r="D1247" s="34" t="s">
        <v>12</v>
      </c>
      <c r="E1247" s="35">
        <v>631.23</v>
      </c>
    </row>
    <row r="1248" spans="1:5" x14ac:dyDescent="0.3">
      <c r="A1248" s="31">
        <v>1375</v>
      </c>
      <c r="B1248" s="32" t="s">
        <v>2417</v>
      </c>
      <c r="C1248" s="33" t="s">
        <v>2418</v>
      </c>
      <c r="D1248" s="34" t="s">
        <v>12</v>
      </c>
      <c r="E1248" s="35">
        <v>2759.88</v>
      </c>
    </row>
    <row r="1249" spans="1:5" x14ac:dyDescent="0.3">
      <c r="A1249" s="31">
        <v>1376</v>
      </c>
      <c r="B1249" s="32" t="s">
        <v>2419</v>
      </c>
      <c r="C1249" s="33" t="s">
        <v>2420</v>
      </c>
      <c r="D1249" s="34" t="s">
        <v>12</v>
      </c>
      <c r="E1249" s="35">
        <v>2788.48</v>
      </c>
    </row>
    <row r="1250" spans="1:5" x14ac:dyDescent="0.3">
      <c r="A1250" s="31">
        <v>1377</v>
      </c>
      <c r="B1250" s="32" t="s">
        <v>2421</v>
      </c>
      <c r="C1250" s="33" t="s">
        <v>2422</v>
      </c>
      <c r="D1250" s="34" t="s">
        <v>15</v>
      </c>
      <c r="E1250" s="35">
        <v>183.14</v>
      </c>
    </row>
    <row r="1251" spans="1:5" x14ac:dyDescent="0.3">
      <c r="A1251" s="31">
        <v>1378</v>
      </c>
      <c r="B1251" s="32" t="s">
        <v>2423</v>
      </c>
      <c r="C1251" s="33" t="s">
        <v>2424</v>
      </c>
      <c r="D1251" s="34" t="s">
        <v>15</v>
      </c>
      <c r="E1251" s="35">
        <v>224.09</v>
      </c>
    </row>
    <row r="1252" spans="1:5" x14ac:dyDescent="0.3">
      <c r="A1252" s="31">
        <v>1379</v>
      </c>
      <c r="B1252" s="32" t="s">
        <v>2425</v>
      </c>
      <c r="C1252" s="33" t="s">
        <v>2426</v>
      </c>
      <c r="D1252" s="34" t="s">
        <v>15</v>
      </c>
      <c r="E1252" s="35">
        <v>512.70000000000005</v>
      </c>
    </row>
    <row r="1253" spans="1:5" x14ac:dyDescent="0.3">
      <c r="A1253" s="31">
        <v>1380</v>
      </c>
      <c r="B1253" s="32" t="s">
        <v>2427</v>
      </c>
      <c r="C1253" s="33" t="s">
        <v>2428</v>
      </c>
      <c r="D1253" s="34" t="s">
        <v>12</v>
      </c>
      <c r="E1253" s="35">
        <v>1196</v>
      </c>
    </row>
    <row r="1254" spans="1:5" x14ac:dyDescent="0.3">
      <c r="A1254" s="31">
        <v>1381</v>
      </c>
      <c r="B1254" s="32" t="s">
        <v>2429</v>
      </c>
      <c r="C1254" s="33" t="s">
        <v>2430</v>
      </c>
      <c r="D1254" s="34" t="s">
        <v>15</v>
      </c>
      <c r="E1254" s="35">
        <v>64.53</v>
      </c>
    </row>
    <row r="1255" spans="1:5" x14ac:dyDescent="0.3">
      <c r="A1255" s="31">
        <v>1382</v>
      </c>
      <c r="B1255" s="32" t="s">
        <v>2431</v>
      </c>
      <c r="C1255" s="33" t="s">
        <v>2432</v>
      </c>
      <c r="D1255" s="34" t="s">
        <v>15</v>
      </c>
      <c r="E1255" s="35">
        <v>146.33000000000001</v>
      </c>
    </row>
    <row r="1256" spans="1:5" x14ac:dyDescent="0.3">
      <c r="A1256" s="31">
        <v>1383</v>
      </c>
      <c r="B1256" s="32" t="s">
        <v>2433</v>
      </c>
      <c r="C1256" s="33" t="s">
        <v>2434</v>
      </c>
      <c r="D1256" s="34" t="s">
        <v>15</v>
      </c>
      <c r="E1256" s="35">
        <v>530.08000000000004</v>
      </c>
    </row>
    <row r="1257" spans="1:5" x14ac:dyDescent="0.3">
      <c r="A1257" s="31">
        <v>1384</v>
      </c>
      <c r="B1257" s="32" t="s">
        <v>2435</v>
      </c>
      <c r="C1257" s="33" t="s">
        <v>2436</v>
      </c>
      <c r="D1257" s="34" t="s">
        <v>15</v>
      </c>
      <c r="E1257" s="35">
        <v>835.6</v>
      </c>
    </row>
    <row r="1258" spans="1:5" x14ac:dyDescent="0.3">
      <c r="A1258" s="31">
        <v>1385</v>
      </c>
      <c r="B1258" s="32" t="s">
        <v>2437</v>
      </c>
      <c r="C1258" s="33" t="s">
        <v>2438</v>
      </c>
      <c r="D1258" s="34" t="s">
        <v>52</v>
      </c>
      <c r="E1258" s="35">
        <v>581.39</v>
      </c>
    </row>
    <row r="1259" spans="1:5" x14ac:dyDescent="0.3">
      <c r="A1259" s="31">
        <v>1386</v>
      </c>
      <c r="B1259" s="32" t="s">
        <v>2439</v>
      </c>
      <c r="C1259" s="33" t="s">
        <v>2440</v>
      </c>
      <c r="D1259" s="34" t="s">
        <v>52</v>
      </c>
      <c r="E1259" s="35">
        <v>581.39</v>
      </c>
    </row>
    <row r="1260" spans="1:5" ht="20.399999999999999" x14ac:dyDescent="0.3">
      <c r="A1260" s="31">
        <v>1387</v>
      </c>
      <c r="B1260" s="32" t="s">
        <v>2441</v>
      </c>
      <c r="C1260" s="33" t="s">
        <v>2442</v>
      </c>
      <c r="D1260" s="34" t="s">
        <v>15</v>
      </c>
      <c r="E1260" s="35">
        <v>49715.9</v>
      </c>
    </row>
    <row r="1261" spans="1:5" ht="20.399999999999999" x14ac:dyDescent="0.3">
      <c r="A1261" s="31">
        <v>1388</v>
      </c>
      <c r="B1261" s="32" t="s">
        <v>2443</v>
      </c>
      <c r="C1261" s="33" t="s">
        <v>2444</v>
      </c>
      <c r="D1261" s="34" t="s">
        <v>15</v>
      </c>
      <c r="E1261" s="35">
        <v>56140.17</v>
      </c>
    </row>
    <row r="1262" spans="1:5" ht="20.399999999999999" x14ac:dyDescent="0.3">
      <c r="A1262" s="31">
        <v>1389</v>
      </c>
      <c r="B1262" s="32" t="s">
        <v>2445</v>
      </c>
      <c r="C1262" s="33" t="s">
        <v>2446</v>
      </c>
      <c r="D1262" s="34" t="s">
        <v>15</v>
      </c>
      <c r="E1262" s="35">
        <v>69874.31</v>
      </c>
    </row>
    <row r="1263" spans="1:5" ht="20.399999999999999" x14ac:dyDescent="0.3">
      <c r="A1263" s="31">
        <v>1390</v>
      </c>
      <c r="B1263" s="32" t="s">
        <v>2447</v>
      </c>
      <c r="C1263" s="33" t="s">
        <v>2448</v>
      </c>
      <c r="D1263" s="34" t="s">
        <v>15</v>
      </c>
      <c r="E1263" s="35">
        <v>79177.36</v>
      </c>
    </row>
    <row r="1264" spans="1:5" ht="20.399999999999999" x14ac:dyDescent="0.3">
      <c r="A1264" s="31">
        <v>1391</v>
      </c>
      <c r="B1264" s="32" t="s">
        <v>2449</v>
      </c>
      <c r="C1264" s="33" t="s">
        <v>2450</v>
      </c>
      <c r="D1264" s="34" t="s">
        <v>15</v>
      </c>
      <c r="E1264" s="35">
        <v>51369.38</v>
      </c>
    </row>
    <row r="1265" spans="1:5" ht="20.399999999999999" x14ac:dyDescent="0.3">
      <c r="A1265" s="31">
        <v>1392</v>
      </c>
      <c r="B1265" s="32" t="s">
        <v>2451</v>
      </c>
      <c r="C1265" s="33" t="s">
        <v>2452</v>
      </c>
      <c r="D1265" s="34" t="s">
        <v>15</v>
      </c>
      <c r="E1265" s="35">
        <v>57853.03</v>
      </c>
    </row>
    <row r="1266" spans="1:5" ht="20.399999999999999" x14ac:dyDescent="0.3">
      <c r="A1266" s="31">
        <v>1393</v>
      </c>
      <c r="B1266" s="32" t="s">
        <v>2453</v>
      </c>
      <c r="C1266" s="33" t="s">
        <v>2454</v>
      </c>
      <c r="D1266" s="34" t="s">
        <v>15</v>
      </c>
      <c r="E1266" s="35">
        <v>78381.2</v>
      </c>
    </row>
    <row r="1267" spans="1:5" ht="20.399999999999999" x14ac:dyDescent="0.3">
      <c r="A1267" s="31">
        <v>1394</v>
      </c>
      <c r="B1267" s="32" t="s">
        <v>2455</v>
      </c>
      <c r="C1267" s="33" t="s">
        <v>2456</v>
      </c>
      <c r="D1267" s="34" t="s">
        <v>15</v>
      </c>
      <c r="E1267" s="35">
        <v>88780.19</v>
      </c>
    </row>
    <row r="1268" spans="1:5" ht="20.399999999999999" x14ac:dyDescent="0.3">
      <c r="A1268" s="31">
        <v>1395</v>
      </c>
      <c r="B1268" s="32" t="s">
        <v>2457</v>
      </c>
      <c r="C1268" s="33" t="s">
        <v>2458</v>
      </c>
      <c r="D1268" s="34" t="s">
        <v>15</v>
      </c>
      <c r="E1268" s="35">
        <v>44936.35</v>
      </c>
    </row>
    <row r="1269" spans="1:5" ht="20.399999999999999" x14ac:dyDescent="0.3">
      <c r="A1269" s="31">
        <v>1396</v>
      </c>
      <c r="B1269" s="32" t="s">
        <v>2459</v>
      </c>
      <c r="C1269" s="33" t="s">
        <v>2460</v>
      </c>
      <c r="D1269" s="34" t="s">
        <v>15</v>
      </c>
      <c r="E1269" s="35">
        <v>50023.29</v>
      </c>
    </row>
    <row r="1270" spans="1:5" ht="20.399999999999999" x14ac:dyDescent="0.3">
      <c r="A1270" s="31">
        <v>1397</v>
      </c>
      <c r="B1270" s="32" t="s">
        <v>2461</v>
      </c>
      <c r="C1270" s="33" t="s">
        <v>2462</v>
      </c>
      <c r="D1270" s="34" t="s">
        <v>15</v>
      </c>
      <c r="E1270" s="35">
        <v>66357.490000000005</v>
      </c>
    </row>
    <row r="1271" spans="1:5" ht="20.399999999999999" x14ac:dyDescent="0.3">
      <c r="A1271" s="31">
        <v>1398</v>
      </c>
      <c r="B1271" s="32" t="s">
        <v>2463</v>
      </c>
      <c r="C1271" s="33" t="s">
        <v>2464</v>
      </c>
      <c r="D1271" s="34" t="s">
        <v>15</v>
      </c>
      <c r="E1271" s="35">
        <v>79189.73</v>
      </c>
    </row>
    <row r="1272" spans="1:5" x14ac:dyDescent="0.3">
      <c r="A1272" s="31">
        <v>1399</v>
      </c>
      <c r="B1272" s="32" t="s">
        <v>2465</v>
      </c>
      <c r="C1272" s="33" t="s">
        <v>2466</v>
      </c>
      <c r="D1272" s="34" t="s">
        <v>52</v>
      </c>
      <c r="E1272" s="35">
        <v>581.39</v>
      </c>
    </row>
    <row r="1273" spans="1:5" x14ac:dyDescent="0.3">
      <c r="A1273" s="31">
        <v>1400</v>
      </c>
      <c r="B1273" s="32" t="s">
        <v>2467</v>
      </c>
      <c r="C1273" s="33" t="s">
        <v>2468</v>
      </c>
      <c r="D1273" s="34" t="s">
        <v>15</v>
      </c>
      <c r="E1273" s="35">
        <v>1877.72</v>
      </c>
    </row>
    <row r="1274" spans="1:5" x14ac:dyDescent="0.3">
      <c r="A1274" s="31">
        <v>1401</v>
      </c>
      <c r="B1274" s="32" t="s">
        <v>2469</v>
      </c>
      <c r="C1274" s="33" t="s">
        <v>2470</v>
      </c>
      <c r="D1274" s="34" t="s">
        <v>15</v>
      </c>
      <c r="E1274" s="35">
        <v>5647.86</v>
      </c>
    </row>
    <row r="1275" spans="1:5" x14ac:dyDescent="0.3">
      <c r="A1275" s="31">
        <v>1402</v>
      </c>
      <c r="B1275" s="32" t="s">
        <v>2471</v>
      </c>
      <c r="C1275" s="33" t="s">
        <v>2472</v>
      </c>
      <c r="D1275" s="34" t="s">
        <v>15</v>
      </c>
      <c r="E1275" s="35">
        <v>6374.17</v>
      </c>
    </row>
    <row r="1276" spans="1:5" x14ac:dyDescent="0.3">
      <c r="A1276" s="31">
        <v>1403</v>
      </c>
      <c r="B1276" s="32" t="s">
        <v>2473</v>
      </c>
      <c r="C1276" s="33" t="s">
        <v>2474</v>
      </c>
      <c r="D1276" s="34" t="s">
        <v>15</v>
      </c>
      <c r="E1276" s="35">
        <v>6975.64</v>
      </c>
    </row>
    <row r="1277" spans="1:5" x14ac:dyDescent="0.3">
      <c r="A1277" s="31">
        <v>1404</v>
      </c>
      <c r="B1277" s="32" t="s">
        <v>2475</v>
      </c>
      <c r="C1277" s="33" t="s">
        <v>2476</v>
      </c>
      <c r="D1277" s="34" t="s">
        <v>15</v>
      </c>
      <c r="E1277" s="35">
        <v>164.87</v>
      </c>
    </row>
    <row r="1278" spans="1:5" x14ac:dyDescent="0.3">
      <c r="A1278" s="31">
        <v>1405</v>
      </c>
      <c r="B1278" s="32" t="s">
        <v>2477</v>
      </c>
      <c r="C1278" s="33" t="s">
        <v>2478</v>
      </c>
      <c r="D1278" s="34" t="s">
        <v>15</v>
      </c>
      <c r="E1278" s="35">
        <v>208.24</v>
      </c>
    </row>
    <row r="1279" spans="1:5" x14ac:dyDescent="0.3">
      <c r="A1279" s="31">
        <v>1406</v>
      </c>
      <c r="B1279" s="32" t="s">
        <v>2479</v>
      </c>
      <c r="C1279" s="33" t="s">
        <v>2480</v>
      </c>
      <c r="D1279" s="34" t="s">
        <v>15</v>
      </c>
      <c r="E1279" s="35">
        <v>2698.98</v>
      </c>
    </row>
    <row r="1280" spans="1:5" x14ac:dyDescent="0.3">
      <c r="A1280" s="31">
        <v>1407</v>
      </c>
      <c r="B1280" s="32" t="s">
        <v>2481</v>
      </c>
      <c r="C1280" s="33" t="s">
        <v>2482</v>
      </c>
      <c r="D1280" s="34" t="s">
        <v>15</v>
      </c>
      <c r="E1280" s="35">
        <v>10514.05</v>
      </c>
    </row>
    <row r="1281" spans="1:5" x14ac:dyDescent="0.3">
      <c r="A1281" s="31">
        <v>1408</v>
      </c>
      <c r="B1281" s="32" t="s">
        <v>2483</v>
      </c>
      <c r="C1281" s="33" t="s">
        <v>2484</v>
      </c>
      <c r="D1281" s="34" t="s">
        <v>15</v>
      </c>
      <c r="E1281" s="35">
        <v>13165.32</v>
      </c>
    </row>
    <row r="1282" spans="1:5" x14ac:dyDescent="0.3">
      <c r="A1282" s="31">
        <v>1409</v>
      </c>
      <c r="B1282" s="32" t="s">
        <v>2485</v>
      </c>
      <c r="C1282" s="33" t="s">
        <v>2486</v>
      </c>
      <c r="D1282" s="34" t="s">
        <v>15</v>
      </c>
      <c r="E1282" s="35">
        <v>6095.42</v>
      </c>
    </row>
    <row r="1283" spans="1:5" x14ac:dyDescent="0.3">
      <c r="A1283" s="31">
        <v>1410</v>
      </c>
      <c r="B1283" s="32" t="s">
        <v>2487</v>
      </c>
      <c r="C1283" s="33" t="s">
        <v>2488</v>
      </c>
      <c r="D1283" s="34" t="s">
        <v>15</v>
      </c>
      <c r="E1283" s="35">
        <v>5704.55</v>
      </c>
    </row>
    <row r="1284" spans="1:5" x14ac:dyDescent="0.3">
      <c r="A1284" s="31">
        <v>1416</v>
      </c>
      <c r="B1284" s="32" t="s">
        <v>2489</v>
      </c>
      <c r="C1284" s="33" t="s">
        <v>2490</v>
      </c>
      <c r="D1284" s="34" t="s">
        <v>15</v>
      </c>
      <c r="E1284" s="35">
        <v>2603.31</v>
      </c>
    </row>
    <row r="1285" spans="1:5" x14ac:dyDescent="0.3">
      <c r="A1285" s="31">
        <v>1417</v>
      </c>
      <c r="B1285" s="32" t="s">
        <v>2491</v>
      </c>
      <c r="C1285" s="33" t="s">
        <v>2492</v>
      </c>
      <c r="D1285" s="34" t="s">
        <v>15</v>
      </c>
      <c r="E1285" s="35">
        <v>3324.97</v>
      </c>
    </row>
    <row r="1286" spans="1:5" x14ac:dyDescent="0.3">
      <c r="A1286" s="31">
        <v>1418</v>
      </c>
      <c r="B1286" s="32" t="s">
        <v>2493</v>
      </c>
      <c r="C1286" s="33" t="s">
        <v>2494</v>
      </c>
      <c r="D1286" s="34" t="s">
        <v>15</v>
      </c>
      <c r="E1286" s="35">
        <v>6995.29</v>
      </c>
    </row>
    <row r="1287" spans="1:5" x14ac:dyDescent="0.3">
      <c r="A1287" s="31">
        <v>1419</v>
      </c>
      <c r="B1287" s="32" t="s">
        <v>2495</v>
      </c>
      <c r="C1287" s="33" t="s">
        <v>2496</v>
      </c>
      <c r="D1287" s="34" t="s">
        <v>15</v>
      </c>
      <c r="E1287" s="35">
        <v>1132.99</v>
      </c>
    </row>
    <row r="1288" spans="1:5" x14ac:dyDescent="0.3">
      <c r="A1288" s="31">
        <v>1420</v>
      </c>
      <c r="B1288" s="32" t="s">
        <v>2497</v>
      </c>
      <c r="C1288" s="33" t="s">
        <v>2498</v>
      </c>
      <c r="D1288" s="34" t="s">
        <v>15</v>
      </c>
      <c r="E1288" s="35">
        <v>1498.19</v>
      </c>
    </row>
    <row r="1289" spans="1:5" x14ac:dyDescent="0.3">
      <c r="A1289" s="31">
        <v>1421</v>
      </c>
      <c r="B1289" s="32" t="s">
        <v>2499</v>
      </c>
      <c r="C1289" s="33" t="s">
        <v>2500</v>
      </c>
      <c r="D1289" s="34" t="s">
        <v>15</v>
      </c>
      <c r="E1289" s="35">
        <v>1826.19</v>
      </c>
    </row>
    <row r="1290" spans="1:5" x14ac:dyDescent="0.3">
      <c r="A1290" s="31">
        <v>1422</v>
      </c>
      <c r="B1290" s="32" t="s">
        <v>2501</v>
      </c>
      <c r="C1290" s="33" t="s">
        <v>2502</v>
      </c>
      <c r="D1290" s="34" t="s">
        <v>15</v>
      </c>
      <c r="E1290" s="35">
        <v>2168.62</v>
      </c>
    </row>
    <row r="1291" spans="1:5" x14ac:dyDescent="0.3">
      <c r="A1291" s="31">
        <v>1423</v>
      </c>
      <c r="B1291" s="32" t="s">
        <v>2503</v>
      </c>
      <c r="C1291" s="33" t="s">
        <v>2504</v>
      </c>
      <c r="D1291" s="34" t="s">
        <v>15</v>
      </c>
      <c r="E1291" s="35">
        <v>2810.89</v>
      </c>
    </row>
    <row r="1292" spans="1:5" x14ac:dyDescent="0.3">
      <c r="A1292" s="31">
        <v>1424</v>
      </c>
      <c r="B1292" s="32" t="s">
        <v>2505</v>
      </c>
      <c r="C1292" s="33" t="s">
        <v>2506</v>
      </c>
      <c r="D1292" s="34" t="s">
        <v>15</v>
      </c>
      <c r="E1292" s="35">
        <v>3898.54</v>
      </c>
    </row>
    <row r="1293" spans="1:5" x14ac:dyDescent="0.3">
      <c r="A1293" s="31">
        <v>1425</v>
      </c>
      <c r="B1293" s="32" t="s">
        <v>2507</v>
      </c>
      <c r="C1293" s="33" t="s">
        <v>2508</v>
      </c>
      <c r="D1293" s="34" t="s">
        <v>15</v>
      </c>
      <c r="E1293" s="35">
        <v>4576.2</v>
      </c>
    </row>
    <row r="1294" spans="1:5" x14ac:dyDescent="0.3">
      <c r="A1294" s="31">
        <v>1426</v>
      </c>
      <c r="B1294" s="32" t="s">
        <v>2509</v>
      </c>
      <c r="C1294" s="33" t="s">
        <v>2510</v>
      </c>
      <c r="D1294" s="34" t="s">
        <v>15</v>
      </c>
      <c r="E1294" s="35">
        <v>6055.72</v>
      </c>
    </row>
    <row r="1295" spans="1:5" x14ac:dyDescent="0.3">
      <c r="A1295" s="31">
        <v>1427</v>
      </c>
      <c r="B1295" s="32" t="s">
        <v>2511</v>
      </c>
      <c r="C1295" s="33" t="s">
        <v>2512</v>
      </c>
      <c r="D1295" s="34" t="s">
        <v>15</v>
      </c>
      <c r="E1295" s="35">
        <v>7051.75</v>
      </c>
    </row>
    <row r="1296" spans="1:5" x14ac:dyDescent="0.3">
      <c r="A1296" s="31">
        <v>1428</v>
      </c>
      <c r="B1296" s="32" t="s">
        <v>2513</v>
      </c>
      <c r="C1296" s="33" t="s">
        <v>2514</v>
      </c>
      <c r="D1296" s="34" t="s">
        <v>15</v>
      </c>
      <c r="E1296" s="35">
        <v>8591.81</v>
      </c>
    </row>
    <row r="1297" spans="1:5" x14ac:dyDescent="0.3">
      <c r="A1297" s="31">
        <v>1429</v>
      </c>
      <c r="B1297" s="32" t="s">
        <v>2515</v>
      </c>
      <c r="C1297" s="33" t="s">
        <v>2516</v>
      </c>
      <c r="D1297" s="34" t="s">
        <v>15</v>
      </c>
      <c r="E1297" s="35">
        <v>1394.35</v>
      </c>
    </row>
    <row r="1298" spans="1:5" x14ac:dyDescent="0.3">
      <c r="A1298" s="31">
        <v>1430</v>
      </c>
      <c r="B1298" s="32" t="s">
        <v>2517</v>
      </c>
      <c r="C1298" s="33" t="s">
        <v>2518</v>
      </c>
      <c r="D1298" s="34" t="s">
        <v>15</v>
      </c>
      <c r="E1298" s="35">
        <v>1677.46</v>
      </c>
    </row>
    <row r="1299" spans="1:5" x14ac:dyDescent="0.3">
      <c r="A1299" s="31">
        <v>1431</v>
      </c>
      <c r="B1299" s="32" t="s">
        <v>2519</v>
      </c>
      <c r="C1299" s="33" t="s">
        <v>2520</v>
      </c>
      <c r="D1299" s="34" t="s">
        <v>15</v>
      </c>
      <c r="E1299" s="35">
        <v>2099.9499999999998</v>
      </c>
    </row>
    <row r="1300" spans="1:5" x14ac:dyDescent="0.3">
      <c r="A1300" s="31">
        <v>1432</v>
      </c>
      <c r="B1300" s="32" t="s">
        <v>2521</v>
      </c>
      <c r="C1300" s="33" t="s">
        <v>2522</v>
      </c>
      <c r="D1300" s="34" t="s">
        <v>15</v>
      </c>
      <c r="E1300" s="35">
        <v>2546.9899999999998</v>
      </c>
    </row>
    <row r="1301" spans="1:5" x14ac:dyDescent="0.3">
      <c r="A1301" s="31">
        <v>1433</v>
      </c>
      <c r="B1301" s="32" t="s">
        <v>2523</v>
      </c>
      <c r="C1301" s="33" t="s">
        <v>2524</v>
      </c>
      <c r="D1301" s="34" t="s">
        <v>15</v>
      </c>
      <c r="E1301" s="35">
        <v>3358.52</v>
      </c>
    </row>
    <row r="1302" spans="1:5" x14ac:dyDescent="0.3">
      <c r="A1302" s="31">
        <v>1434</v>
      </c>
      <c r="B1302" s="32" t="s">
        <v>2525</v>
      </c>
      <c r="C1302" s="33" t="s">
        <v>2526</v>
      </c>
      <c r="D1302" s="34" t="s">
        <v>15</v>
      </c>
      <c r="E1302" s="35">
        <v>4697.57</v>
      </c>
    </row>
    <row r="1303" spans="1:5" x14ac:dyDescent="0.3">
      <c r="A1303" s="31">
        <v>1435</v>
      </c>
      <c r="B1303" s="32" t="s">
        <v>2527</v>
      </c>
      <c r="C1303" s="33" t="s">
        <v>2528</v>
      </c>
      <c r="D1303" s="34" t="s">
        <v>15</v>
      </c>
      <c r="E1303" s="35">
        <v>5578.92</v>
      </c>
    </row>
    <row r="1304" spans="1:5" x14ac:dyDescent="0.3">
      <c r="A1304" s="31">
        <v>1436</v>
      </c>
      <c r="B1304" s="32" t="s">
        <v>2529</v>
      </c>
      <c r="C1304" s="33" t="s">
        <v>2530</v>
      </c>
      <c r="D1304" s="34" t="s">
        <v>15</v>
      </c>
      <c r="E1304" s="35">
        <v>7398.29</v>
      </c>
    </row>
    <row r="1305" spans="1:5" x14ac:dyDescent="0.3">
      <c r="A1305" s="31">
        <v>1437</v>
      </c>
      <c r="B1305" s="32" t="s">
        <v>2531</v>
      </c>
      <c r="C1305" s="33" t="s">
        <v>2532</v>
      </c>
      <c r="D1305" s="34" t="s">
        <v>15</v>
      </c>
      <c r="E1305" s="35">
        <v>8684.69</v>
      </c>
    </row>
    <row r="1306" spans="1:5" x14ac:dyDescent="0.3">
      <c r="A1306" s="31">
        <v>1438</v>
      </c>
      <c r="B1306" s="32" t="s">
        <v>2533</v>
      </c>
      <c r="C1306" s="33" t="s">
        <v>2534</v>
      </c>
      <c r="D1306" s="34" t="s">
        <v>15</v>
      </c>
      <c r="E1306" s="35">
        <v>10619.06</v>
      </c>
    </row>
    <row r="1307" spans="1:5" x14ac:dyDescent="0.3">
      <c r="A1307" s="31">
        <v>1439</v>
      </c>
      <c r="B1307" s="32" t="s">
        <v>2535</v>
      </c>
      <c r="C1307" s="33" t="s">
        <v>2536</v>
      </c>
      <c r="D1307" s="34" t="s">
        <v>15</v>
      </c>
      <c r="E1307" s="35">
        <v>422.56</v>
      </c>
    </row>
    <row r="1308" spans="1:5" x14ac:dyDescent="0.3">
      <c r="A1308" s="31">
        <v>1440</v>
      </c>
      <c r="B1308" s="32" t="s">
        <v>2537</v>
      </c>
      <c r="C1308" s="33" t="s">
        <v>2538</v>
      </c>
      <c r="D1308" s="34" t="s">
        <v>15</v>
      </c>
      <c r="E1308" s="35">
        <v>794.69</v>
      </c>
    </row>
    <row r="1309" spans="1:5" x14ac:dyDescent="0.3">
      <c r="A1309" s="31">
        <v>1441</v>
      </c>
      <c r="B1309" s="32" t="s">
        <v>2539</v>
      </c>
      <c r="C1309" s="33" t="s">
        <v>2540</v>
      </c>
      <c r="D1309" s="34" t="s">
        <v>15</v>
      </c>
      <c r="E1309" s="35">
        <v>1007.35</v>
      </c>
    </row>
    <row r="1310" spans="1:5" x14ac:dyDescent="0.3">
      <c r="A1310" s="31">
        <v>1442</v>
      </c>
      <c r="B1310" s="32" t="s">
        <v>2541</v>
      </c>
      <c r="C1310" s="33" t="s">
        <v>2542</v>
      </c>
      <c r="D1310" s="34" t="s">
        <v>15</v>
      </c>
      <c r="E1310" s="35">
        <v>115.68</v>
      </c>
    </row>
    <row r="1311" spans="1:5" x14ac:dyDescent="0.3">
      <c r="A1311" s="31">
        <v>1443</v>
      </c>
      <c r="B1311" s="32" t="s">
        <v>2543</v>
      </c>
      <c r="C1311" s="33" t="s">
        <v>2544</v>
      </c>
      <c r="D1311" s="34" t="s">
        <v>15</v>
      </c>
      <c r="E1311" s="35">
        <v>154.13999999999999</v>
      </c>
    </row>
    <row r="1312" spans="1:5" x14ac:dyDescent="0.3">
      <c r="A1312" s="31">
        <v>1444</v>
      </c>
      <c r="B1312" s="32" t="s">
        <v>2545</v>
      </c>
      <c r="C1312" s="33" t="s">
        <v>2546</v>
      </c>
      <c r="D1312" s="34" t="s">
        <v>15</v>
      </c>
      <c r="E1312" s="35">
        <v>133.49</v>
      </c>
    </row>
    <row r="1313" spans="1:5" x14ac:dyDescent="0.3">
      <c r="A1313" s="31">
        <v>1445</v>
      </c>
      <c r="B1313" s="32" t="s">
        <v>2547</v>
      </c>
      <c r="C1313" s="33" t="s">
        <v>2548</v>
      </c>
      <c r="D1313" s="34" t="s">
        <v>15</v>
      </c>
      <c r="E1313" s="35">
        <v>170.23</v>
      </c>
    </row>
    <row r="1314" spans="1:5" x14ac:dyDescent="0.3">
      <c r="A1314" s="31">
        <v>1446</v>
      </c>
      <c r="B1314" s="32" t="s">
        <v>2549</v>
      </c>
      <c r="C1314" s="33" t="s">
        <v>2550</v>
      </c>
      <c r="D1314" s="34" t="s">
        <v>15</v>
      </c>
      <c r="E1314" s="35">
        <v>595.13</v>
      </c>
    </row>
    <row r="1315" spans="1:5" x14ac:dyDescent="0.3">
      <c r="A1315" s="31">
        <v>1447</v>
      </c>
      <c r="B1315" s="32" t="s">
        <v>2551</v>
      </c>
      <c r="C1315" s="33" t="s">
        <v>2552</v>
      </c>
      <c r="D1315" s="34" t="s">
        <v>15</v>
      </c>
      <c r="E1315" s="35">
        <v>324.5</v>
      </c>
    </row>
    <row r="1316" spans="1:5" x14ac:dyDescent="0.3">
      <c r="A1316" s="31">
        <v>1448</v>
      </c>
      <c r="B1316" s="32" t="s">
        <v>2553</v>
      </c>
      <c r="C1316" s="33" t="s">
        <v>2554</v>
      </c>
      <c r="D1316" s="34" t="s">
        <v>15</v>
      </c>
      <c r="E1316" s="35">
        <v>1954.86</v>
      </c>
    </row>
    <row r="1317" spans="1:5" x14ac:dyDescent="0.3">
      <c r="A1317" s="31">
        <v>1449</v>
      </c>
      <c r="B1317" s="32" t="s">
        <v>2555</v>
      </c>
      <c r="C1317" s="33" t="s">
        <v>2556</v>
      </c>
      <c r="D1317" s="34" t="s">
        <v>15</v>
      </c>
      <c r="E1317" s="35">
        <v>2711.5</v>
      </c>
    </row>
    <row r="1318" spans="1:5" x14ac:dyDescent="0.3">
      <c r="A1318" s="31">
        <v>1450</v>
      </c>
      <c r="B1318" s="32" t="s">
        <v>2557</v>
      </c>
      <c r="C1318" s="33" t="s">
        <v>2558</v>
      </c>
      <c r="D1318" s="34" t="s">
        <v>52</v>
      </c>
      <c r="E1318" s="35">
        <v>581.39</v>
      </c>
    </row>
    <row r="1319" spans="1:5" x14ac:dyDescent="0.3">
      <c r="A1319" s="31">
        <v>1451</v>
      </c>
      <c r="B1319" s="32" t="s">
        <v>2559</v>
      </c>
      <c r="C1319" s="33" t="s">
        <v>2560</v>
      </c>
      <c r="D1319" s="34" t="s">
        <v>15</v>
      </c>
      <c r="E1319" s="35">
        <v>996.72</v>
      </c>
    </row>
    <row r="1320" spans="1:5" x14ac:dyDescent="0.3">
      <c r="A1320" s="31">
        <v>1452</v>
      </c>
      <c r="B1320" s="32" t="s">
        <v>2561</v>
      </c>
      <c r="C1320" s="33" t="s">
        <v>2562</v>
      </c>
      <c r="D1320" s="34" t="s">
        <v>15</v>
      </c>
      <c r="E1320" s="35">
        <v>737.96</v>
      </c>
    </row>
    <row r="1321" spans="1:5" x14ac:dyDescent="0.3">
      <c r="A1321" s="31">
        <v>1453</v>
      </c>
      <c r="B1321" s="32" t="s">
        <v>2563</v>
      </c>
      <c r="C1321" s="33" t="s">
        <v>2564</v>
      </c>
      <c r="D1321" s="34" t="s">
        <v>15</v>
      </c>
      <c r="E1321" s="35">
        <v>732.84</v>
      </c>
    </row>
    <row r="1322" spans="1:5" x14ac:dyDescent="0.3">
      <c r="A1322" s="31">
        <v>1454</v>
      </c>
      <c r="B1322" s="32" t="s">
        <v>2565</v>
      </c>
      <c r="C1322" s="33" t="s">
        <v>2566</v>
      </c>
      <c r="D1322" s="34" t="s">
        <v>15</v>
      </c>
      <c r="E1322" s="35">
        <v>405.22</v>
      </c>
    </row>
    <row r="1323" spans="1:5" x14ac:dyDescent="0.3">
      <c r="A1323" s="31">
        <v>1455</v>
      </c>
      <c r="B1323" s="32" t="s">
        <v>2567</v>
      </c>
      <c r="C1323" s="33" t="s">
        <v>2568</v>
      </c>
      <c r="D1323" s="34" t="s">
        <v>15</v>
      </c>
      <c r="E1323" s="35">
        <v>403.38</v>
      </c>
    </row>
    <row r="1324" spans="1:5" x14ac:dyDescent="0.3">
      <c r="A1324" s="31">
        <v>1456</v>
      </c>
      <c r="B1324" s="32" t="s">
        <v>2569</v>
      </c>
      <c r="C1324" s="33" t="s">
        <v>2570</v>
      </c>
      <c r="D1324" s="34" t="s">
        <v>15</v>
      </c>
      <c r="E1324" s="35">
        <v>1807.26</v>
      </c>
    </row>
    <row r="1325" spans="1:5" x14ac:dyDescent="0.3">
      <c r="A1325" s="31">
        <v>1457</v>
      </c>
      <c r="B1325" s="32" t="s">
        <v>2571</v>
      </c>
      <c r="C1325" s="33" t="s">
        <v>2572</v>
      </c>
      <c r="D1325" s="34" t="s">
        <v>99</v>
      </c>
      <c r="E1325" s="35">
        <v>25.77</v>
      </c>
    </row>
    <row r="1326" spans="1:5" x14ac:dyDescent="0.3">
      <c r="A1326" s="31">
        <v>1458</v>
      </c>
      <c r="B1326" s="32" t="s">
        <v>2573</v>
      </c>
      <c r="C1326" s="33" t="s">
        <v>2574</v>
      </c>
      <c r="D1326" s="34" t="s">
        <v>99</v>
      </c>
      <c r="E1326" s="35">
        <v>42.54</v>
      </c>
    </row>
    <row r="1327" spans="1:5" x14ac:dyDescent="0.3">
      <c r="A1327" s="31">
        <v>1459</v>
      </c>
      <c r="B1327" s="32" t="s">
        <v>2575</v>
      </c>
      <c r="C1327" s="33" t="s">
        <v>2576</v>
      </c>
      <c r="D1327" s="34" t="s">
        <v>99</v>
      </c>
      <c r="E1327" s="35">
        <v>61.44</v>
      </c>
    </row>
    <row r="1328" spans="1:5" x14ac:dyDescent="0.3">
      <c r="A1328" s="31">
        <v>1460</v>
      </c>
      <c r="B1328" s="32" t="s">
        <v>2577</v>
      </c>
      <c r="C1328" s="33" t="s">
        <v>2578</v>
      </c>
      <c r="D1328" s="34" t="s">
        <v>99</v>
      </c>
      <c r="E1328" s="35">
        <v>89.96</v>
      </c>
    </row>
    <row r="1329" spans="1:5" x14ac:dyDescent="0.3">
      <c r="A1329" s="31">
        <v>1461</v>
      </c>
      <c r="B1329" s="32" t="s">
        <v>2579</v>
      </c>
      <c r="C1329" s="33" t="s">
        <v>2580</v>
      </c>
      <c r="D1329" s="34" t="s">
        <v>99</v>
      </c>
      <c r="E1329" s="35">
        <v>122.74</v>
      </c>
    </row>
    <row r="1330" spans="1:5" x14ac:dyDescent="0.3">
      <c r="A1330" s="31">
        <v>1467</v>
      </c>
      <c r="B1330" s="32" t="s">
        <v>2581</v>
      </c>
      <c r="C1330" s="33" t="s">
        <v>2582</v>
      </c>
      <c r="D1330" s="34" t="s">
        <v>99</v>
      </c>
      <c r="E1330" s="35">
        <v>164.78</v>
      </c>
    </row>
    <row r="1331" spans="1:5" x14ac:dyDescent="0.3">
      <c r="A1331" s="31">
        <v>1468</v>
      </c>
      <c r="B1331" s="32" t="s">
        <v>2583</v>
      </c>
      <c r="C1331" s="33" t="s">
        <v>2584</v>
      </c>
      <c r="D1331" s="34" t="s">
        <v>99</v>
      </c>
      <c r="E1331" s="35">
        <v>212.25</v>
      </c>
    </row>
    <row r="1332" spans="1:5" x14ac:dyDescent="0.3">
      <c r="A1332" s="31">
        <v>1469</v>
      </c>
      <c r="B1332" s="32" t="s">
        <v>2585</v>
      </c>
      <c r="C1332" s="33" t="s">
        <v>2586</v>
      </c>
      <c r="D1332" s="34" t="s">
        <v>99</v>
      </c>
      <c r="E1332" s="35">
        <v>254.21</v>
      </c>
    </row>
    <row r="1333" spans="1:5" x14ac:dyDescent="0.3">
      <c r="A1333" s="31">
        <v>1470</v>
      </c>
      <c r="B1333" s="32" t="s">
        <v>2587</v>
      </c>
      <c r="C1333" s="33" t="s">
        <v>2588</v>
      </c>
      <c r="D1333" s="34" t="s">
        <v>99</v>
      </c>
      <c r="E1333" s="35">
        <v>317.43</v>
      </c>
    </row>
    <row r="1334" spans="1:5" x14ac:dyDescent="0.3">
      <c r="A1334" s="31">
        <v>1471</v>
      </c>
      <c r="B1334" s="32" t="s">
        <v>2589</v>
      </c>
      <c r="C1334" s="33" t="s">
        <v>2590</v>
      </c>
      <c r="D1334" s="34" t="s">
        <v>99</v>
      </c>
      <c r="E1334" s="35">
        <v>396.47</v>
      </c>
    </row>
    <row r="1335" spans="1:5" x14ac:dyDescent="0.3">
      <c r="A1335" s="31">
        <v>1472</v>
      </c>
      <c r="B1335" s="32" t="s">
        <v>2591</v>
      </c>
      <c r="C1335" s="33" t="s">
        <v>2592</v>
      </c>
      <c r="D1335" s="34" t="s">
        <v>99</v>
      </c>
      <c r="E1335" s="35">
        <v>521.25</v>
      </c>
    </row>
    <row r="1336" spans="1:5" x14ac:dyDescent="0.3">
      <c r="A1336" s="31">
        <v>1473</v>
      </c>
      <c r="B1336" s="32" t="s">
        <v>2593</v>
      </c>
      <c r="C1336" s="33" t="s">
        <v>2594</v>
      </c>
      <c r="D1336" s="34" t="s">
        <v>99</v>
      </c>
      <c r="E1336" s="35">
        <v>17.03</v>
      </c>
    </row>
    <row r="1337" spans="1:5" x14ac:dyDescent="0.3">
      <c r="A1337" s="31">
        <v>1474</v>
      </c>
      <c r="B1337" s="32" t="s">
        <v>2595</v>
      </c>
      <c r="C1337" s="33" t="s">
        <v>2596</v>
      </c>
      <c r="D1337" s="34" t="s">
        <v>99</v>
      </c>
      <c r="E1337" s="35">
        <v>8.25</v>
      </c>
    </row>
    <row r="1338" spans="1:5" x14ac:dyDescent="0.3">
      <c r="A1338" s="31">
        <v>1475</v>
      </c>
      <c r="B1338" s="32" t="s">
        <v>2597</v>
      </c>
      <c r="C1338" s="33" t="s">
        <v>2598</v>
      </c>
      <c r="D1338" s="34" t="s">
        <v>99</v>
      </c>
      <c r="E1338" s="35">
        <v>10.38</v>
      </c>
    </row>
    <row r="1339" spans="1:5" x14ac:dyDescent="0.3">
      <c r="A1339" s="31">
        <v>1476</v>
      </c>
      <c r="B1339" s="32" t="s">
        <v>2599</v>
      </c>
      <c r="C1339" s="33" t="s">
        <v>2600</v>
      </c>
      <c r="D1339" s="34" t="s">
        <v>99</v>
      </c>
      <c r="E1339" s="35">
        <v>18.489999999999998</v>
      </c>
    </row>
    <row r="1340" spans="1:5" x14ac:dyDescent="0.3">
      <c r="A1340" s="31">
        <v>1477</v>
      </c>
      <c r="B1340" s="32" t="s">
        <v>2601</v>
      </c>
      <c r="C1340" s="33" t="s">
        <v>2602</v>
      </c>
      <c r="D1340" s="34" t="s">
        <v>99</v>
      </c>
      <c r="E1340" s="35">
        <v>30.45</v>
      </c>
    </row>
    <row r="1341" spans="1:5" x14ac:dyDescent="0.3">
      <c r="A1341" s="31">
        <v>1478</v>
      </c>
      <c r="B1341" s="32" t="s">
        <v>2603</v>
      </c>
      <c r="C1341" s="33" t="s">
        <v>2604</v>
      </c>
      <c r="D1341" s="34" t="s">
        <v>99</v>
      </c>
      <c r="E1341" s="35">
        <v>48.66</v>
      </c>
    </row>
    <row r="1342" spans="1:5" x14ac:dyDescent="0.3">
      <c r="A1342" s="31">
        <v>1479</v>
      </c>
      <c r="B1342" s="32" t="s">
        <v>2605</v>
      </c>
      <c r="C1342" s="33" t="s">
        <v>2606</v>
      </c>
      <c r="D1342" s="34" t="s">
        <v>99</v>
      </c>
      <c r="E1342" s="35">
        <v>68.03</v>
      </c>
    </row>
    <row r="1343" spans="1:5" x14ac:dyDescent="0.3">
      <c r="A1343" s="31">
        <v>1480</v>
      </c>
      <c r="B1343" s="32" t="s">
        <v>2607</v>
      </c>
      <c r="C1343" s="33" t="s">
        <v>2608</v>
      </c>
      <c r="D1343" s="34" t="s">
        <v>99</v>
      </c>
      <c r="E1343" s="35">
        <v>84.22</v>
      </c>
    </row>
    <row r="1344" spans="1:5" x14ac:dyDescent="0.3">
      <c r="A1344" s="31">
        <v>1481</v>
      </c>
      <c r="B1344" s="32" t="s">
        <v>2609</v>
      </c>
      <c r="C1344" s="33" t="s">
        <v>2610</v>
      </c>
      <c r="D1344" s="34" t="s">
        <v>99</v>
      </c>
      <c r="E1344" s="35">
        <v>112.76</v>
      </c>
    </row>
    <row r="1345" spans="1:5" x14ac:dyDescent="0.3">
      <c r="A1345" s="31">
        <v>1482</v>
      </c>
      <c r="B1345" s="32" t="s">
        <v>2611</v>
      </c>
      <c r="C1345" s="33" t="s">
        <v>2612</v>
      </c>
      <c r="D1345" s="34" t="s">
        <v>99</v>
      </c>
      <c r="E1345" s="35">
        <v>150.12</v>
      </c>
    </row>
    <row r="1346" spans="1:5" x14ac:dyDescent="0.3">
      <c r="A1346" s="31">
        <v>1483</v>
      </c>
      <c r="B1346" s="32" t="s">
        <v>2613</v>
      </c>
      <c r="C1346" s="33" t="s">
        <v>2614</v>
      </c>
      <c r="D1346" s="34" t="s">
        <v>99</v>
      </c>
      <c r="E1346" s="35">
        <v>182.29</v>
      </c>
    </row>
    <row r="1347" spans="1:5" x14ac:dyDescent="0.3">
      <c r="A1347" s="31">
        <v>1484</v>
      </c>
      <c r="B1347" s="32" t="s">
        <v>2615</v>
      </c>
      <c r="C1347" s="33" t="s">
        <v>2616</v>
      </c>
      <c r="D1347" s="34" t="s">
        <v>99</v>
      </c>
      <c r="E1347" s="35">
        <v>215.71</v>
      </c>
    </row>
    <row r="1348" spans="1:5" x14ac:dyDescent="0.3">
      <c r="A1348" s="31">
        <v>1485</v>
      </c>
      <c r="B1348" s="32" t="s">
        <v>2617</v>
      </c>
      <c r="C1348" s="33" t="s">
        <v>2618</v>
      </c>
      <c r="D1348" s="34" t="s">
        <v>99</v>
      </c>
      <c r="E1348" s="35">
        <v>262.33999999999997</v>
      </c>
    </row>
    <row r="1349" spans="1:5" x14ac:dyDescent="0.3">
      <c r="A1349" s="31">
        <v>1486</v>
      </c>
      <c r="B1349" s="32" t="s">
        <v>2619</v>
      </c>
      <c r="C1349" s="33" t="s">
        <v>2620</v>
      </c>
      <c r="D1349" s="34" t="s">
        <v>99</v>
      </c>
      <c r="E1349" s="35">
        <v>321.49</v>
      </c>
    </row>
    <row r="1350" spans="1:5" x14ac:dyDescent="0.3">
      <c r="A1350" s="31">
        <v>1487</v>
      </c>
      <c r="B1350" s="32" t="s">
        <v>2621</v>
      </c>
      <c r="C1350" s="33" t="s">
        <v>2622</v>
      </c>
      <c r="D1350" s="34" t="s">
        <v>99</v>
      </c>
      <c r="E1350" s="35">
        <v>490.23</v>
      </c>
    </row>
    <row r="1351" spans="1:5" x14ac:dyDescent="0.3">
      <c r="A1351" s="31">
        <v>1488</v>
      </c>
      <c r="B1351" s="32" t="s">
        <v>2623</v>
      </c>
      <c r="C1351" s="33" t="s">
        <v>2624</v>
      </c>
      <c r="D1351" s="34" t="s">
        <v>99</v>
      </c>
      <c r="E1351" s="35">
        <v>31.68</v>
      </c>
    </row>
    <row r="1352" spans="1:5" x14ac:dyDescent="0.3">
      <c r="A1352" s="31">
        <v>1489</v>
      </c>
      <c r="B1352" s="32" t="s">
        <v>2625</v>
      </c>
      <c r="C1352" s="33" t="s">
        <v>2626</v>
      </c>
      <c r="D1352" s="34" t="s">
        <v>99</v>
      </c>
      <c r="E1352" s="35">
        <v>39.9</v>
      </c>
    </row>
    <row r="1353" spans="1:5" x14ac:dyDescent="0.3">
      <c r="A1353" s="31">
        <v>1490</v>
      </c>
      <c r="B1353" s="32" t="s">
        <v>2627</v>
      </c>
      <c r="C1353" s="33" t="s">
        <v>2628</v>
      </c>
      <c r="D1353" s="34" t="s">
        <v>99</v>
      </c>
      <c r="E1353" s="35">
        <v>50.74</v>
      </c>
    </row>
    <row r="1354" spans="1:5" x14ac:dyDescent="0.3">
      <c r="A1354" s="31">
        <v>1491</v>
      </c>
      <c r="B1354" s="32" t="s">
        <v>2629</v>
      </c>
      <c r="C1354" s="33" t="s">
        <v>2630</v>
      </c>
      <c r="D1354" s="34" t="s">
        <v>99</v>
      </c>
      <c r="E1354" s="35">
        <v>58.19</v>
      </c>
    </row>
    <row r="1355" spans="1:5" x14ac:dyDescent="0.3">
      <c r="A1355" s="31">
        <v>1492</v>
      </c>
      <c r="B1355" s="32" t="s">
        <v>2631</v>
      </c>
      <c r="C1355" s="33" t="s">
        <v>2632</v>
      </c>
      <c r="D1355" s="34" t="s">
        <v>99</v>
      </c>
      <c r="E1355" s="35">
        <v>68.790000000000006</v>
      </c>
    </row>
    <row r="1356" spans="1:5" x14ac:dyDescent="0.3">
      <c r="A1356" s="31">
        <v>1493</v>
      </c>
      <c r="B1356" s="32" t="s">
        <v>2633</v>
      </c>
      <c r="C1356" s="33" t="s">
        <v>2634</v>
      </c>
      <c r="D1356" s="34" t="s">
        <v>99</v>
      </c>
      <c r="E1356" s="35">
        <v>90.27</v>
      </c>
    </row>
    <row r="1357" spans="1:5" x14ac:dyDescent="0.3">
      <c r="A1357" s="31">
        <v>1494</v>
      </c>
      <c r="B1357" s="32" t="s">
        <v>2635</v>
      </c>
      <c r="C1357" s="33" t="s">
        <v>2636</v>
      </c>
      <c r="D1357" s="34" t="s">
        <v>99</v>
      </c>
      <c r="E1357" s="35">
        <v>106.97</v>
      </c>
    </row>
    <row r="1358" spans="1:5" x14ac:dyDescent="0.3">
      <c r="A1358" s="31">
        <v>1495</v>
      </c>
      <c r="B1358" s="32" t="s">
        <v>2637</v>
      </c>
      <c r="C1358" s="33" t="s">
        <v>2638</v>
      </c>
      <c r="D1358" s="34" t="s">
        <v>99</v>
      </c>
      <c r="E1358" s="35">
        <v>134.6</v>
      </c>
    </row>
    <row r="1359" spans="1:5" x14ac:dyDescent="0.3">
      <c r="A1359" s="31">
        <v>1496</v>
      </c>
      <c r="B1359" s="32" t="s">
        <v>2639</v>
      </c>
      <c r="C1359" s="33" t="s">
        <v>2640</v>
      </c>
      <c r="D1359" s="34" t="s">
        <v>99</v>
      </c>
      <c r="E1359" s="35">
        <v>27.98</v>
      </c>
    </row>
    <row r="1360" spans="1:5" x14ac:dyDescent="0.3">
      <c r="A1360" s="31">
        <v>1497</v>
      </c>
      <c r="B1360" s="32" t="s">
        <v>2641</v>
      </c>
      <c r="C1360" s="33" t="s">
        <v>2642</v>
      </c>
      <c r="D1360" s="34" t="s">
        <v>99</v>
      </c>
      <c r="E1360" s="35">
        <v>34.36</v>
      </c>
    </row>
    <row r="1361" spans="1:5" x14ac:dyDescent="0.3">
      <c r="A1361" s="31">
        <v>1498</v>
      </c>
      <c r="B1361" s="32" t="s">
        <v>2643</v>
      </c>
      <c r="C1361" s="33" t="s">
        <v>1805</v>
      </c>
      <c r="D1361" s="34" t="s">
        <v>99</v>
      </c>
      <c r="E1361" s="35">
        <v>20.61</v>
      </c>
    </row>
    <row r="1362" spans="1:5" x14ac:dyDescent="0.3">
      <c r="A1362" s="31">
        <v>1499</v>
      </c>
      <c r="B1362" s="32" t="s">
        <v>2644</v>
      </c>
      <c r="C1362" s="33" t="s">
        <v>2645</v>
      </c>
      <c r="D1362" s="34" t="s">
        <v>52</v>
      </c>
      <c r="E1362" s="35">
        <v>581.39</v>
      </c>
    </row>
    <row r="1363" spans="1:5" x14ac:dyDescent="0.3">
      <c r="A1363" s="31">
        <v>1500</v>
      </c>
      <c r="B1363" s="32" t="s">
        <v>2646</v>
      </c>
      <c r="C1363" s="33" t="s">
        <v>2647</v>
      </c>
      <c r="D1363" s="34" t="s">
        <v>12</v>
      </c>
      <c r="E1363" s="35">
        <v>1393.71</v>
      </c>
    </row>
    <row r="1364" spans="1:5" x14ac:dyDescent="0.3">
      <c r="A1364" s="31">
        <v>1501</v>
      </c>
      <c r="B1364" s="32" t="s">
        <v>2648</v>
      </c>
      <c r="C1364" s="33" t="s">
        <v>2649</v>
      </c>
      <c r="D1364" s="34" t="s">
        <v>15</v>
      </c>
      <c r="E1364" s="35">
        <v>405.57</v>
      </c>
    </row>
    <row r="1365" spans="1:5" x14ac:dyDescent="0.3">
      <c r="A1365" s="31">
        <v>1502</v>
      </c>
      <c r="B1365" s="32" t="s">
        <v>2650</v>
      </c>
      <c r="C1365" s="33" t="s">
        <v>2651</v>
      </c>
      <c r="D1365" s="34" t="s">
        <v>15</v>
      </c>
      <c r="E1365" s="35">
        <v>787.41</v>
      </c>
    </row>
    <row r="1366" spans="1:5" x14ac:dyDescent="0.3">
      <c r="A1366" s="31">
        <v>1503</v>
      </c>
      <c r="B1366" s="32" t="s">
        <v>2652</v>
      </c>
      <c r="C1366" s="33" t="s">
        <v>2653</v>
      </c>
      <c r="D1366" s="34" t="s">
        <v>15</v>
      </c>
      <c r="E1366" s="35">
        <v>1009.77</v>
      </c>
    </row>
    <row r="1367" spans="1:5" x14ac:dyDescent="0.3">
      <c r="A1367" s="31">
        <v>1504</v>
      </c>
      <c r="B1367" s="32" t="s">
        <v>2654</v>
      </c>
      <c r="C1367" s="33" t="s">
        <v>2655</v>
      </c>
      <c r="D1367" s="34" t="s">
        <v>15</v>
      </c>
      <c r="E1367" s="35">
        <v>2525.3200000000002</v>
      </c>
    </row>
    <row r="1368" spans="1:5" x14ac:dyDescent="0.3">
      <c r="A1368" s="31">
        <v>1505</v>
      </c>
      <c r="B1368" s="32" t="s">
        <v>2656</v>
      </c>
      <c r="C1368" s="33" t="s">
        <v>2657</v>
      </c>
      <c r="D1368" s="34" t="s">
        <v>15</v>
      </c>
      <c r="E1368" s="35">
        <v>133.49</v>
      </c>
    </row>
    <row r="1369" spans="1:5" x14ac:dyDescent="0.3">
      <c r="A1369" s="31">
        <v>1506</v>
      </c>
      <c r="B1369" s="32" t="s">
        <v>2658</v>
      </c>
      <c r="C1369" s="33" t="s">
        <v>2659</v>
      </c>
      <c r="D1369" s="34" t="s">
        <v>15</v>
      </c>
      <c r="E1369" s="35">
        <v>170.23</v>
      </c>
    </row>
    <row r="1370" spans="1:5" x14ac:dyDescent="0.3">
      <c r="A1370" s="31">
        <v>1507</v>
      </c>
      <c r="B1370" s="32" t="s">
        <v>2660</v>
      </c>
      <c r="C1370" s="33" t="s">
        <v>2661</v>
      </c>
      <c r="D1370" s="34" t="s">
        <v>15</v>
      </c>
      <c r="E1370" s="35">
        <v>673.85</v>
      </c>
    </row>
    <row r="1371" spans="1:5" x14ac:dyDescent="0.3">
      <c r="A1371" s="31">
        <v>1508</v>
      </c>
      <c r="B1371" s="32" t="s">
        <v>2662</v>
      </c>
      <c r="C1371" s="33" t="s">
        <v>2663</v>
      </c>
      <c r="D1371" s="34" t="s">
        <v>15</v>
      </c>
      <c r="E1371" s="35">
        <v>1753.89</v>
      </c>
    </row>
    <row r="1372" spans="1:5" x14ac:dyDescent="0.3">
      <c r="A1372" s="31">
        <v>1509</v>
      </c>
      <c r="B1372" s="32" t="s">
        <v>2664</v>
      </c>
      <c r="C1372" s="33" t="s">
        <v>2665</v>
      </c>
      <c r="D1372" s="34" t="s">
        <v>15</v>
      </c>
      <c r="E1372" s="35">
        <v>2431.2199999999998</v>
      </c>
    </row>
    <row r="1373" spans="1:5" x14ac:dyDescent="0.3">
      <c r="A1373" s="31">
        <v>1510</v>
      </c>
      <c r="B1373" s="32" t="s">
        <v>2666</v>
      </c>
      <c r="C1373" s="33" t="s">
        <v>2667</v>
      </c>
      <c r="D1373" s="34" t="s">
        <v>15</v>
      </c>
      <c r="E1373" s="35">
        <v>5147.82</v>
      </c>
    </row>
    <row r="1374" spans="1:5" x14ac:dyDescent="0.3">
      <c r="A1374" s="31">
        <v>1511</v>
      </c>
      <c r="B1374" s="32" t="s">
        <v>2668</v>
      </c>
      <c r="C1374" s="33" t="s">
        <v>2669</v>
      </c>
      <c r="D1374" s="34" t="s">
        <v>15</v>
      </c>
      <c r="E1374" s="35">
        <v>595.13</v>
      </c>
    </row>
    <row r="1375" spans="1:5" x14ac:dyDescent="0.3">
      <c r="A1375" s="31">
        <v>1512</v>
      </c>
      <c r="B1375" s="32" t="s">
        <v>2670</v>
      </c>
      <c r="C1375" s="33" t="s">
        <v>2671</v>
      </c>
      <c r="D1375" s="34" t="s">
        <v>15</v>
      </c>
      <c r="E1375" s="35">
        <v>2698.98</v>
      </c>
    </row>
    <row r="1376" spans="1:5" x14ac:dyDescent="0.3">
      <c r="A1376" s="31">
        <v>1513</v>
      </c>
      <c r="B1376" s="32" t="s">
        <v>2672</v>
      </c>
      <c r="C1376" s="33" t="s">
        <v>2673</v>
      </c>
      <c r="D1376" s="34" t="s">
        <v>15</v>
      </c>
      <c r="E1376" s="35">
        <v>568.23</v>
      </c>
    </row>
    <row r="1377" spans="1:5" x14ac:dyDescent="0.3">
      <c r="A1377" s="31">
        <v>1514</v>
      </c>
      <c r="B1377" s="32" t="s">
        <v>2674</v>
      </c>
      <c r="C1377" s="33" t="s">
        <v>2675</v>
      </c>
      <c r="D1377" s="34" t="s">
        <v>15</v>
      </c>
      <c r="E1377" s="35">
        <v>648.5</v>
      </c>
    </row>
    <row r="1378" spans="1:5" x14ac:dyDescent="0.3">
      <c r="A1378" s="31">
        <v>1515</v>
      </c>
      <c r="B1378" s="32" t="s">
        <v>2676</v>
      </c>
      <c r="C1378" s="33" t="s">
        <v>2677</v>
      </c>
      <c r="D1378" s="34" t="s">
        <v>15</v>
      </c>
      <c r="E1378" s="35">
        <v>608.39</v>
      </c>
    </row>
    <row r="1379" spans="1:5" x14ac:dyDescent="0.3">
      <c r="A1379" s="31">
        <v>1516</v>
      </c>
      <c r="B1379" s="32" t="s">
        <v>2678</v>
      </c>
      <c r="C1379" s="33" t="s">
        <v>2679</v>
      </c>
      <c r="D1379" s="34" t="s">
        <v>15</v>
      </c>
      <c r="E1379" s="35">
        <v>638.15</v>
      </c>
    </row>
    <row r="1380" spans="1:5" x14ac:dyDescent="0.3">
      <c r="A1380" s="31">
        <v>1517</v>
      </c>
      <c r="B1380" s="32" t="s">
        <v>2680</v>
      </c>
      <c r="C1380" s="33" t="s">
        <v>2681</v>
      </c>
      <c r="D1380" s="34" t="s">
        <v>99</v>
      </c>
      <c r="E1380" s="35">
        <v>20.16</v>
      </c>
    </row>
    <row r="1381" spans="1:5" x14ac:dyDescent="0.3">
      <c r="A1381" s="31">
        <v>1523</v>
      </c>
      <c r="B1381" s="32" t="s">
        <v>2682</v>
      </c>
      <c r="C1381" s="33" t="s">
        <v>2683</v>
      </c>
      <c r="D1381" s="34" t="s">
        <v>99</v>
      </c>
      <c r="E1381" s="35">
        <v>27.19</v>
      </c>
    </row>
    <row r="1382" spans="1:5" x14ac:dyDescent="0.3">
      <c r="A1382" s="31">
        <v>1524</v>
      </c>
      <c r="B1382" s="32" t="s">
        <v>2684</v>
      </c>
      <c r="C1382" s="33" t="s">
        <v>2685</v>
      </c>
      <c r="D1382" s="34" t="s">
        <v>99</v>
      </c>
      <c r="E1382" s="35">
        <v>47.33</v>
      </c>
    </row>
    <row r="1383" spans="1:5" x14ac:dyDescent="0.3">
      <c r="A1383" s="31">
        <v>1525</v>
      </c>
      <c r="B1383" s="32" t="s">
        <v>2686</v>
      </c>
      <c r="C1383" s="33" t="s">
        <v>2687</v>
      </c>
      <c r="D1383" s="34" t="s">
        <v>99</v>
      </c>
      <c r="E1383" s="35">
        <v>61.92</v>
      </c>
    </row>
    <row r="1384" spans="1:5" x14ac:dyDescent="0.3">
      <c r="A1384" s="31">
        <v>1526</v>
      </c>
      <c r="B1384" s="32" t="s">
        <v>2688</v>
      </c>
      <c r="C1384" s="33" t="s">
        <v>2689</v>
      </c>
      <c r="D1384" s="34" t="s">
        <v>99</v>
      </c>
      <c r="E1384" s="35">
        <v>90.91</v>
      </c>
    </row>
    <row r="1385" spans="1:5" x14ac:dyDescent="0.3">
      <c r="A1385" s="31">
        <v>1527</v>
      </c>
      <c r="B1385" s="32" t="s">
        <v>2690</v>
      </c>
      <c r="C1385" s="33" t="s">
        <v>2691</v>
      </c>
      <c r="D1385" s="34" t="s">
        <v>99</v>
      </c>
      <c r="E1385" s="35">
        <v>329.9</v>
      </c>
    </row>
    <row r="1386" spans="1:5" x14ac:dyDescent="0.3">
      <c r="A1386" s="31">
        <v>1528</v>
      </c>
      <c r="B1386" s="32" t="s">
        <v>2692</v>
      </c>
      <c r="C1386" s="33" t="s">
        <v>2693</v>
      </c>
      <c r="D1386" s="34" t="s">
        <v>99</v>
      </c>
      <c r="E1386" s="35">
        <v>521.4</v>
      </c>
    </row>
    <row r="1387" spans="1:5" x14ac:dyDescent="0.3">
      <c r="A1387" s="31">
        <v>1529</v>
      </c>
      <c r="B1387" s="32" t="s">
        <v>2694</v>
      </c>
      <c r="C1387" s="33" t="s">
        <v>2695</v>
      </c>
      <c r="D1387" s="34" t="s">
        <v>99</v>
      </c>
      <c r="E1387" s="35">
        <v>771.4</v>
      </c>
    </row>
    <row r="1388" spans="1:5" x14ac:dyDescent="0.3">
      <c r="A1388" s="31">
        <v>1530</v>
      </c>
      <c r="B1388" s="32" t="s">
        <v>2696</v>
      </c>
      <c r="C1388" s="33" t="s">
        <v>2697</v>
      </c>
      <c r="D1388" s="34" t="s">
        <v>99</v>
      </c>
      <c r="E1388" s="35">
        <v>412.89</v>
      </c>
    </row>
    <row r="1389" spans="1:5" x14ac:dyDescent="0.3">
      <c r="A1389" s="31">
        <v>1531</v>
      </c>
      <c r="B1389" s="32" t="s">
        <v>2698</v>
      </c>
      <c r="C1389" s="33" t="s">
        <v>2699</v>
      </c>
      <c r="D1389" s="34" t="s">
        <v>12</v>
      </c>
      <c r="E1389" s="35">
        <v>405.46</v>
      </c>
    </row>
    <row r="1390" spans="1:5" x14ac:dyDescent="0.3">
      <c r="A1390" s="31">
        <v>1532</v>
      </c>
      <c r="B1390" s="32" t="s">
        <v>2700</v>
      </c>
      <c r="C1390" s="33" t="s">
        <v>2701</v>
      </c>
      <c r="D1390" s="34" t="s">
        <v>99</v>
      </c>
      <c r="E1390" s="35">
        <v>39.9</v>
      </c>
    </row>
    <row r="1391" spans="1:5" x14ac:dyDescent="0.3">
      <c r="A1391" s="31">
        <v>1533</v>
      </c>
      <c r="B1391" s="32" t="s">
        <v>2702</v>
      </c>
      <c r="C1391" s="33" t="s">
        <v>2703</v>
      </c>
      <c r="D1391" s="34" t="s">
        <v>99</v>
      </c>
      <c r="E1391" s="35">
        <v>7.04</v>
      </c>
    </row>
    <row r="1392" spans="1:5" x14ac:dyDescent="0.3">
      <c r="A1392" s="31">
        <v>1534</v>
      </c>
      <c r="B1392" s="32" t="s">
        <v>2704</v>
      </c>
      <c r="C1392" s="33" t="s">
        <v>2705</v>
      </c>
      <c r="D1392" s="34" t="s">
        <v>99</v>
      </c>
      <c r="E1392" s="35">
        <v>14.89</v>
      </c>
    </row>
    <row r="1393" spans="1:5" x14ac:dyDescent="0.3">
      <c r="A1393" s="31">
        <v>1535</v>
      </c>
      <c r="B1393" s="32" t="s">
        <v>2706</v>
      </c>
      <c r="C1393" s="33" t="s">
        <v>2707</v>
      </c>
      <c r="D1393" s="34" t="s">
        <v>99</v>
      </c>
      <c r="E1393" s="35">
        <v>22.81</v>
      </c>
    </row>
    <row r="1394" spans="1:5" x14ac:dyDescent="0.3">
      <c r="A1394" s="31">
        <v>1536</v>
      </c>
      <c r="B1394" s="32" t="s">
        <v>2708</v>
      </c>
      <c r="C1394" s="33" t="s">
        <v>2709</v>
      </c>
      <c r="D1394" s="34" t="s">
        <v>99</v>
      </c>
      <c r="E1394" s="35">
        <v>36.049999999999997</v>
      </c>
    </row>
    <row r="1395" spans="1:5" x14ac:dyDescent="0.3">
      <c r="A1395" s="31">
        <v>1537</v>
      </c>
      <c r="B1395" s="32" t="s">
        <v>2710</v>
      </c>
      <c r="C1395" s="33" t="s">
        <v>2711</v>
      </c>
      <c r="D1395" s="34" t="s">
        <v>99</v>
      </c>
      <c r="E1395" s="35">
        <v>63.14</v>
      </c>
    </row>
    <row r="1396" spans="1:5" x14ac:dyDescent="0.3">
      <c r="A1396" s="31">
        <v>1538</v>
      </c>
      <c r="B1396" s="32" t="s">
        <v>2712</v>
      </c>
      <c r="C1396" s="33" t="s">
        <v>2713</v>
      </c>
      <c r="D1396" s="34" t="s">
        <v>99</v>
      </c>
      <c r="E1396" s="35">
        <v>91.87</v>
      </c>
    </row>
    <row r="1397" spans="1:5" x14ac:dyDescent="0.3">
      <c r="A1397" s="31">
        <v>1539</v>
      </c>
      <c r="B1397" s="32" t="s">
        <v>2714</v>
      </c>
      <c r="C1397" s="33" t="s">
        <v>2715</v>
      </c>
      <c r="D1397" s="34" t="s">
        <v>99</v>
      </c>
      <c r="E1397" s="35">
        <v>113.66</v>
      </c>
    </row>
    <row r="1398" spans="1:5" x14ac:dyDescent="0.3">
      <c r="A1398" s="31">
        <v>1540</v>
      </c>
      <c r="B1398" s="32" t="s">
        <v>2716</v>
      </c>
      <c r="C1398" s="33" t="s">
        <v>2717</v>
      </c>
      <c r="D1398" s="34" t="s">
        <v>99</v>
      </c>
      <c r="E1398" s="35">
        <v>168.77</v>
      </c>
    </row>
    <row r="1399" spans="1:5" x14ac:dyDescent="0.3">
      <c r="A1399" s="31">
        <v>1541</v>
      </c>
      <c r="B1399" s="32" t="s">
        <v>2718</v>
      </c>
      <c r="C1399" s="33" t="s">
        <v>2719</v>
      </c>
      <c r="D1399" s="34" t="s">
        <v>99</v>
      </c>
      <c r="E1399" s="35">
        <v>192.81</v>
      </c>
    </row>
    <row r="1400" spans="1:5" x14ac:dyDescent="0.3">
      <c r="A1400" s="31">
        <v>1542</v>
      </c>
      <c r="B1400" s="32" t="s">
        <v>2720</v>
      </c>
      <c r="C1400" s="33" t="s">
        <v>2721</v>
      </c>
      <c r="D1400" s="34" t="s">
        <v>15</v>
      </c>
      <c r="E1400" s="35">
        <v>469.91</v>
      </c>
    </row>
    <row r="1401" spans="1:5" x14ac:dyDescent="0.3">
      <c r="A1401" s="31">
        <v>1543</v>
      </c>
      <c r="B1401" s="32" t="s">
        <v>2722</v>
      </c>
      <c r="C1401" s="33" t="s">
        <v>2723</v>
      </c>
      <c r="D1401" s="34" t="s">
        <v>15</v>
      </c>
      <c r="E1401" s="35">
        <v>34.57</v>
      </c>
    </row>
    <row r="1402" spans="1:5" x14ac:dyDescent="0.3">
      <c r="A1402" s="31">
        <v>1544</v>
      </c>
      <c r="B1402" s="32" t="s">
        <v>2724</v>
      </c>
      <c r="C1402" s="33" t="s">
        <v>2725</v>
      </c>
      <c r="D1402" s="34" t="s">
        <v>15</v>
      </c>
      <c r="E1402" s="35">
        <v>25.51</v>
      </c>
    </row>
    <row r="1403" spans="1:5" x14ac:dyDescent="0.3">
      <c r="A1403" s="31">
        <v>1545</v>
      </c>
      <c r="B1403" s="32" t="s">
        <v>2726</v>
      </c>
      <c r="C1403" s="33" t="s">
        <v>2542</v>
      </c>
      <c r="D1403" s="34" t="s">
        <v>15</v>
      </c>
      <c r="E1403" s="35">
        <v>84.14</v>
      </c>
    </row>
    <row r="1404" spans="1:5" x14ac:dyDescent="0.3">
      <c r="A1404" s="31">
        <v>1546</v>
      </c>
      <c r="B1404" s="32" t="s">
        <v>2727</v>
      </c>
      <c r="C1404" s="33" t="s">
        <v>2544</v>
      </c>
      <c r="D1404" s="34" t="s">
        <v>15</v>
      </c>
      <c r="E1404" s="35">
        <v>122.6</v>
      </c>
    </row>
    <row r="1405" spans="1:5" x14ac:dyDescent="0.3">
      <c r="A1405" s="31">
        <v>1547</v>
      </c>
      <c r="B1405" s="32" t="s">
        <v>2728</v>
      </c>
      <c r="C1405" s="33" t="s">
        <v>2729</v>
      </c>
      <c r="D1405" s="34" t="s">
        <v>15</v>
      </c>
      <c r="E1405" s="35">
        <v>368.83</v>
      </c>
    </row>
    <row r="1406" spans="1:5" x14ac:dyDescent="0.3">
      <c r="A1406" s="31">
        <v>1548</v>
      </c>
      <c r="B1406" s="32" t="s">
        <v>2730</v>
      </c>
      <c r="C1406" s="33" t="s">
        <v>2731</v>
      </c>
      <c r="D1406" s="34" t="s">
        <v>15</v>
      </c>
      <c r="E1406" s="35">
        <v>40</v>
      </c>
    </row>
    <row r="1407" spans="1:5" x14ac:dyDescent="0.3">
      <c r="A1407" s="31">
        <v>1549</v>
      </c>
      <c r="B1407" s="32" t="s">
        <v>2732</v>
      </c>
      <c r="C1407" s="33" t="s">
        <v>2733</v>
      </c>
      <c r="D1407" s="34" t="s">
        <v>15</v>
      </c>
      <c r="E1407" s="35">
        <v>42.89</v>
      </c>
    </row>
    <row r="1408" spans="1:5" x14ac:dyDescent="0.3">
      <c r="A1408" s="31">
        <v>1550</v>
      </c>
      <c r="B1408" s="32" t="s">
        <v>2734</v>
      </c>
      <c r="C1408" s="33" t="s">
        <v>2735</v>
      </c>
      <c r="D1408" s="34" t="s">
        <v>52</v>
      </c>
      <c r="E1408" s="35">
        <v>581.39</v>
      </c>
    </row>
    <row r="1409" spans="1:5" x14ac:dyDescent="0.3">
      <c r="A1409" s="31">
        <v>1551</v>
      </c>
      <c r="B1409" s="32" t="s">
        <v>2736</v>
      </c>
      <c r="C1409" s="33" t="s">
        <v>2737</v>
      </c>
      <c r="D1409" s="34" t="s">
        <v>99</v>
      </c>
      <c r="E1409" s="35">
        <v>61.14</v>
      </c>
    </row>
    <row r="1410" spans="1:5" x14ac:dyDescent="0.3">
      <c r="A1410" s="31">
        <v>1552</v>
      </c>
      <c r="B1410" s="32" t="s">
        <v>2738</v>
      </c>
      <c r="C1410" s="33" t="s">
        <v>2739</v>
      </c>
      <c r="D1410" s="34" t="s">
        <v>99</v>
      </c>
      <c r="E1410" s="35">
        <v>74.930000000000007</v>
      </c>
    </row>
    <row r="1411" spans="1:5" x14ac:dyDescent="0.3">
      <c r="A1411" s="31">
        <v>1553</v>
      </c>
      <c r="B1411" s="32" t="s">
        <v>2740</v>
      </c>
      <c r="C1411" s="33" t="s">
        <v>2741</v>
      </c>
      <c r="D1411" s="34" t="s">
        <v>99</v>
      </c>
      <c r="E1411" s="35">
        <v>101.58</v>
      </c>
    </row>
    <row r="1412" spans="1:5" x14ac:dyDescent="0.3">
      <c r="A1412" s="31">
        <v>1554</v>
      </c>
      <c r="B1412" s="32" t="s">
        <v>2742</v>
      </c>
      <c r="C1412" s="33" t="s">
        <v>2743</v>
      </c>
      <c r="D1412" s="34" t="s">
        <v>99</v>
      </c>
      <c r="E1412" s="35">
        <v>118.92</v>
      </c>
    </row>
    <row r="1413" spans="1:5" x14ac:dyDescent="0.3">
      <c r="A1413" s="31">
        <v>1555</v>
      </c>
      <c r="B1413" s="32" t="s">
        <v>2744</v>
      </c>
      <c r="C1413" s="33" t="s">
        <v>2745</v>
      </c>
      <c r="D1413" s="34" t="s">
        <v>99</v>
      </c>
      <c r="E1413" s="35">
        <v>146.68</v>
      </c>
    </row>
    <row r="1414" spans="1:5" x14ac:dyDescent="0.3">
      <c r="A1414" s="31">
        <v>1556</v>
      </c>
      <c r="B1414" s="32" t="s">
        <v>2746</v>
      </c>
      <c r="C1414" s="33" t="s">
        <v>2747</v>
      </c>
      <c r="D1414" s="34" t="s">
        <v>99</v>
      </c>
      <c r="E1414" s="35">
        <v>184.47</v>
      </c>
    </row>
    <row r="1415" spans="1:5" x14ac:dyDescent="0.3">
      <c r="A1415" s="31">
        <v>1557</v>
      </c>
      <c r="B1415" s="32" t="s">
        <v>2748</v>
      </c>
      <c r="C1415" s="33" t="s">
        <v>2749</v>
      </c>
      <c r="D1415" s="34" t="s">
        <v>99</v>
      </c>
      <c r="E1415" s="35">
        <v>225.77</v>
      </c>
    </row>
    <row r="1416" spans="1:5" x14ac:dyDescent="0.3">
      <c r="A1416" s="31">
        <v>1558</v>
      </c>
      <c r="B1416" s="32" t="s">
        <v>2750</v>
      </c>
      <c r="C1416" s="33" t="s">
        <v>2624</v>
      </c>
      <c r="D1416" s="34" t="s">
        <v>99</v>
      </c>
      <c r="E1416" s="35">
        <v>31.68</v>
      </c>
    </row>
    <row r="1417" spans="1:5" x14ac:dyDescent="0.3">
      <c r="A1417" s="31">
        <v>1559</v>
      </c>
      <c r="B1417" s="32" t="s">
        <v>2751</v>
      </c>
      <c r="C1417" s="33" t="s">
        <v>2626</v>
      </c>
      <c r="D1417" s="34" t="s">
        <v>99</v>
      </c>
      <c r="E1417" s="35">
        <v>39.9</v>
      </c>
    </row>
    <row r="1418" spans="1:5" x14ac:dyDescent="0.3">
      <c r="A1418" s="31">
        <v>1560</v>
      </c>
      <c r="B1418" s="32" t="s">
        <v>2752</v>
      </c>
      <c r="C1418" s="33" t="s">
        <v>2628</v>
      </c>
      <c r="D1418" s="34" t="s">
        <v>99</v>
      </c>
      <c r="E1418" s="35">
        <v>50.74</v>
      </c>
    </row>
    <row r="1419" spans="1:5" x14ac:dyDescent="0.3">
      <c r="A1419" s="31">
        <v>1561</v>
      </c>
      <c r="B1419" s="32" t="s">
        <v>2753</v>
      </c>
      <c r="C1419" s="33" t="s">
        <v>2630</v>
      </c>
      <c r="D1419" s="34" t="s">
        <v>99</v>
      </c>
      <c r="E1419" s="35">
        <v>58.19</v>
      </c>
    </row>
    <row r="1420" spans="1:5" x14ac:dyDescent="0.3">
      <c r="A1420" s="31">
        <v>1562</v>
      </c>
      <c r="B1420" s="32" t="s">
        <v>2754</v>
      </c>
      <c r="C1420" s="33" t="s">
        <v>2632</v>
      </c>
      <c r="D1420" s="34" t="s">
        <v>99</v>
      </c>
      <c r="E1420" s="35">
        <v>68.790000000000006</v>
      </c>
    </row>
    <row r="1421" spans="1:5" x14ac:dyDescent="0.3">
      <c r="A1421" s="31">
        <v>1563</v>
      </c>
      <c r="B1421" s="32" t="s">
        <v>2755</v>
      </c>
      <c r="C1421" s="33" t="s">
        <v>2634</v>
      </c>
      <c r="D1421" s="34" t="s">
        <v>99</v>
      </c>
      <c r="E1421" s="35">
        <v>90.27</v>
      </c>
    </row>
    <row r="1422" spans="1:5" x14ac:dyDescent="0.3">
      <c r="A1422" s="31">
        <v>1564</v>
      </c>
      <c r="B1422" s="32" t="s">
        <v>2756</v>
      </c>
      <c r="C1422" s="33" t="s">
        <v>2636</v>
      </c>
      <c r="D1422" s="34" t="s">
        <v>99</v>
      </c>
      <c r="E1422" s="35">
        <v>106.97</v>
      </c>
    </row>
    <row r="1423" spans="1:5" x14ac:dyDescent="0.3">
      <c r="A1423" s="31">
        <v>1565</v>
      </c>
      <c r="B1423" s="32" t="s">
        <v>2757</v>
      </c>
      <c r="C1423" s="33" t="s">
        <v>2638</v>
      </c>
      <c r="D1423" s="34" t="s">
        <v>99</v>
      </c>
      <c r="E1423" s="35">
        <v>134.6</v>
      </c>
    </row>
    <row r="1424" spans="1:5" x14ac:dyDescent="0.3">
      <c r="A1424" s="31">
        <v>1566</v>
      </c>
      <c r="B1424" s="32" t="s">
        <v>2758</v>
      </c>
      <c r="C1424" s="33" t="s">
        <v>2640</v>
      </c>
      <c r="D1424" s="34" t="s">
        <v>99</v>
      </c>
      <c r="E1424" s="35">
        <v>27.98</v>
      </c>
    </row>
    <row r="1425" spans="1:5" x14ac:dyDescent="0.3">
      <c r="A1425" s="31">
        <v>1567</v>
      </c>
      <c r="B1425" s="32" t="s">
        <v>2759</v>
      </c>
      <c r="C1425" s="33" t="s">
        <v>2642</v>
      </c>
      <c r="D1425" s="34" t="s">
        <v>99</v>
      </c>
      <c r="E1425" s="35">
        <v>34.36</v>
      </c>
    </row>
    <row r="1426" spans="1:5" x14ac:dyDescent="0.3">
      <c r="A1426" s="31">
        <v>1568</v>
      </c>
      <c r="B1426" s="32" t="s">
        <v>2760</v>
      </c>
      <c r="C1426" s="33" t="s">
        <v>1805</v>
      </c>
      <c r="D1426" s="34" t="s">
        <v>99</v>
      </c>
      <c r="E1426" s="35">
        <v>20.61</v>
      </c>
    </row>
    <row r="1427" spans="1:5" x14ac:dyDescent="0.3">
      <c r="A1427" s="31">
        <v>1569</v>
      </c>
      <c r="B1427" s="32" t="s">
        <v>2761</v>
      </c>
      <c r="C1427" s="33" t="s">
        <v>2762</v>
      </c>
      <c r="D1427" s="34" t="s">
        <v>15</v>
      </c>
      <c r="E1427" s="35">
        <v>324.11</v>
      </c>
    </row>
    <row r="1428" spans="1:5" x14ac:dyDescent="0.3">
      <c r="A1428" s="31">
        <v>1570</v>
      </c>
      <c r="B1428" s="32" t="s">
        <v>2763</v>
      </c>
      <c r="C1428" s="33" t="s">
        <v>2764</v>
      </c>
      <c r="D1428" s="34" t="s">
        <v>15</v>
      </c>
      <c r="E1428" s="35">
        <v>334.93</v>
      </c>
    </row>
    <row r="1429" spans="1:5" x14ac:dyDescent="0.3">
      <c r="A1429" s="31">
        <v>1571</v>
      </c>
      <c r="B1429" s="32" t="s">
        <v>2765</v>
      </c>
      <c r="C1429" s="33" t="s">
        <v>2766</v>
      </c>
      <c r="D1429" s="34" t="s">
        <v>15</v>
      </c>
      <c r="E1429" s="35">
        <v>463.4</v>
      </c>
    </row>
    <row r="1430" spans="1:5" x14ac:dyDescent="0.3">
      <c r="A1430" s="31">
        <v>1572</v>
      </c>
      <c r="B1430" s="32" t="s">
        <v>2767</v>
      </c>
      <c r="C1430" s="33" t="s">
        <v>2768</v>
      </c>
      <c r="D1430" s="34" t="s">
        <v>15</v>
      </c>
      <c r="E1430" s="35">
        <v>659.82</v>
      </c>
    </row>
    <row r="1431" spans="1:5" x14ac:dyDescent="0.3">
      <c r="A1431" s="31">
        <v>1573</v>
      </c>
      <c r="B1431" s="32" t="s">
        <v>2769</v>
      </c>
      <c r="C1431" s="33" t="s">
        <v>2770</v>
      </c>
      <c r="D1431" s="34" t="s">
        <v>15</v>
      </c>
      <c r="E1431" s="35">
        <v>1217.8</v>
      </c>
    </row>
    <row r="1432" spans="1:5" x14ac:dyDescent="0.3">
      <c r="A1432" s="31">
        <v>1579</v>
      </c>
      <c r="B1432" s="32" t="s">
        <v>2771</v>
      </c>
      <c r="C1432" s="33" t="s">
        <v>2772</v>
      </c>
      <c r="D1432" s="34" t="s">
        <v>99</v>
      </c>
      <c r="E1432" s="35">
        <v>20.16</v>
      </c>
    </row>
    <row r="1433" spans="1:5" x14ac:dyDescent="0.3">
      <c r="A1433" s="31">
        <v>1580</v>
      </c>
      <c r="B1433" s="32" t="s">
        <v>2773</v>
      </c>
      <c r="C1433" s="33" t="s">
        <v>2774</v>
      </c>
      <c r="D1433" s="34" t="s">
        <v>99</v>
      </c>
      <c r="E1433" s="35">
        <v>27.19</v>
      </c>
    </row>
    <row r="1434" spans="1:5" x14ac:dyDescent="0.3">
      <c r="A1434" s="31">
        <v>1581</v>
      </c>
      <c r="B1434" s="32" t="s">
        <v>2775</v>
      </c>
      <c r="C1434" s="33" t="s">
        <v>2776</v>
      </c>
      <c r="D1434" s="34" t="s">
        <v>99</v>
      </c>
      <c r="E1434" s="35">
        <v>47.33</v>
      </c>
    </row>
    <row r="1435" spans="1:5" x14ac:dyDescent="0.3">
      <c r="A1435" s="31">
        <v>1582</v>
      </c>
      <c r="B1435" s="32" t="s">
        <v>2777</v>
      </c>
      <c r="C1435" s="33" t="s">
        <v>2778</v>
      </c>
      <c r="D1435" s="34" t="s">
        <v>15</v>
      </c>
      <c r="E1435" s="35">
        <v>95.01</v>
      </c>
    </row>
    <row r="1436" spans="1:5" x14ac:dyDescent="0.3">
      <c r="A1436" s="31">
        <v>1583</v>
      </c>
      <c r="B1436" s="32" t="s">
        <v>2779</v>
      </c>
      <c r="C1436" s="33" t="s">
        <v>2542</v>
      </c>
      <c r="D1436" s="34" t="s">
        <v>15</v>
      </c>
      <c r="E1436" s="35">
        <v>101.12</v>
      </c>
    </row>
    <row r="1437" spans="1:5" x14ac:dyDescent="0.3">
      <c r="A1437" s="31">
        <v>1584</v>
      </c>
      <c r="B1437" s="32" t="s">
        <v>2780</v>
      </c>
      <c r="C1437" s="33" t="s">
        <v>2544</v>
      </c>
      <c r="D1437" s="34" t="s">
        <v>15</v>
      </c>
      <c r="E1437" s="35">
        <v>139.59</v>
      </c>
    </row>
    <row r="1438" spans="1:5" x14ac:dyDescent="0.3">
      <c r="A1438" s="31">
        <v>1585</v>
      </c>
      <c r="B1438" s="32" t="s">
        <v>2781</v>
      </c>
      <c r="C1438" s="33" t="s">
        <v>2782</v>
      </c>
      <c r="D1438" s="34" t="s">
        <v>15</v>
      </c>
      <c r="E1438" s="35">
        <v>27.93</v>
      </c>
    </row>
    <row r="1439" spans="1:5" x14ac:dyDescent="0.3">
      <c r="A1439" s="31">
        <v>1586</v>
      </c>
      <c r="B1439" s="32" t="s">
        <v>2783</v>
      </c>
      <c r="C1439" s="33" t="s">
        <v>2546</v>
      </c>
      <c r="D1439" s="34" t="s">
        <v>15</v>
      </c>
      <c r="E1439" s="35">
        <v>133.49</v>
      </c>
    </row>
    <row r="1440" spans="1:5" x14ac:dyDescent="0.3">
      <c r="A1440" s="31">
        <v>1587</v>
      </c>
      <c r="B1440" s="32" t="s">
        <v>2784</v>
      </c>
      <c r="C1440" s="33" t="s">
        <v>2548</v>
      </c>
      <c r="D1440" s="34" t="s">
        <v>15</v>
      </c>
      <c r="E1440" s="35">
        <v>170.23</v>
      </c>
    </row>
    <row r="1441" spans="1:5" x14ac:dyDescent="0.3">
      <c r="A1441" s="31">
        <v>1588</v>
      </c>
      <c r="B1441" s="32" t="s">
        <v>2785</v>
      </c>
      <c r="C1441" s="33" t="s">
        <v>2786</v>
      </c>
      <c r="D1441" s="34" t="s">
        <v>15</v>
      </c>
      <c r="E1441" s="35">
        <v>1708.41</v>
      </c>
    </row>
    <row r="1442" spans="1:5" x14ac:dyDescent="0.3">
      <c r="A1442" s="31">
        <v>1589</v>
      </c>
      <c r="B1442" s="32" t="s">
        <v>2787</v>
      </c>
      <c r="C1442" s="33" t="s">
        <v>2788</v>
      </c>
      <c r="D1442" s="34" t="s">
        <v>15</v>
      </c>
      <c r="E1442" s="35">
        <v>1745.35</v>
      </c>
    </row>
    <row r="1443" spans="1:5" x14ac:dyDescent="0.3">
      <c r="A1443" s="31">
        <v>1590</v>
      </c>
      <c r="B1443" s="32" t="s">
        <v>2789</v>
      </c>
      <c r="C1443" s="33" t="s">
        <v>2790</v>
      </c>
      <c r="D1443" s="34" t="s">
        <v>15</v>
      </c>
      <c r="E1443" s="35">
        <v>1774.6</v>
      </c>
    </row>
    <row r="1444" spans="1:5" x14ac:dyDescent="0.3">
      <c r="A1444" s="31">
        <v>1591</v>
      </c>
      <c r="B1444" s="32" t="s">
        <v>2791</v>
      </c>
      <c r="C1444" s="33" t="s">
        <v>2792</v>
      </c>
      <c r="D1444" s="34" t="s">
        <v>15</v>
      </c>
      <c r="E1444" s="35">
        <v>1643.76</v>
      </c>
    </row>
    <row r="1445" spans="1:5" x14ac:dyDescent="0.3">
      <c r="A1445" s="31">
        <v>1592</v>
      </c>
      <c r="B1445" s="32" t="s">
        <v>2793</v>
      </c>
      <c r="C1445" s="33" t="s">
        <v>2794</v>
      </c>
      <c r="D1445" s="34" t="s">
        <v>15</v>
      </c>
      <c r="E1445" s="35">
        <v>1822.87</v>
      </c>
    </row>
    <row r="1446" spans="1:5" x14ac:dyDescent="0.3">
      <c r="A1446" s="31">
        <v>1593</v>
      </c>
      <c r="B1446" s="32" t="s">
        <v>2795</v>
      </c>
      <c r="C1446" s="33" t="s">
        <v>2796</v>
      </c>
      <c r="D1446" s="34" t="s">
        <v>15</v>
      </c>
      <c r="E1446" s="35">
        <v>1905.03</v>
      </c>
    </row>
    <row r="1447" spans="1:5" x14ac:dyDescent="0.3">
      <c r="A1447" s="31">
        <v>1594</v>
      </c>
      <c r="B1447" s="32" t="s">
        <v>2797</v>
      </c>
      <c r="C1447" s="33" t="s">
        <v>2798</v>
      </c>
      <c r="D1447" s="34" t="s">
        <v>15</v>
      </c>
      <c r="E1447" s="35">
        <v>1702.25</v>
      </c>
    </row>
    <row r="1448" spans="1:5" x14ac:dyDescent="0.3">
      <c r="A1448" s="31">
        <v>1595</v>
      </c>
      <c r="B1448" s="32" t="s">
        <v>2799</v>
      </c>
      <c r="C1448" s="33" t="s">
        <v>2800</v>
      </c>
      <c r="D1448" s="34" t="s">
        <v>15</v>
      </c>
      <c r="E1448" s="35">
        <v>1738.03</v>
      </c>
    </row>
    <row r="1449" spans="1:5" x14ac:dyDescent="0.3">
      <c r="A1449" s="31">
        <v>1596</v>
      </c>
      <c r="B1449" s="32" t="s">
        <v>2801</v>
      </c>
      <c r="C1449" s="33" t="s">
        <v>2802</v>
      </c>
      <c r="D1449" s="34" t="s">
        <v>15</v>
      </c>
      <c r="E1449" s="35">
        <v>1753.83</v>
      </c>
    </row>
    <row r="1450" spans="1:5" x14ac:dyDescent="0.3">
      <c r="A1450" s="31">
        <v>1597</v>
      </c>
      <c r="B1450" s="32" t="s">
        <v>2803</v>
      </c>
      <c r="C1450" s="33" t="s">
        <v>2804</v>
      </c>
      <c r="D1450" s="34" t="s">
        <v>15</v>
      </c>
      <c r="E1450" s="35">
        <v>860.18</v>
      </c>
    </row>
    <row r="1451" spans="1:5" x14ac:dyDescent="0.3">
      <c r="A1451" s="31">
        <v>1598</v>
      </c>
      <c r="B1451" s="32" t="s">
        <v>2805</v>
      </c>
      <c r="C1451" s="33" t="s">
        <v>2806</v>
      </c>
      <c r="D1451" s="34" t="s">
        <v>15</v>
      </c>
      <c r="E1451" s="35">
        <v>889.42</v>
      </c>
    </row>
    <row r="1452" spans="1:5" x14ac:dyDescent="0.3">
      <c r="A1452" s="31">
        <v>1599</v>
      </c>
      <c r="B1452" s="32" t="s">
        <v>2807</v>
      </c>
      <c r="C1452" s="33" t="s">
        <v>2808</v>
      </c>
      <c r="D1452" s="34" t="s">
        <v>15</v>
      </c>
      <c r="E1452" s="35">
        <v>915.35</v>
      </c>
    </row>
    <row r="1453" spans="1:5" x14ac:dyDescent="0.3">
      <c r="A1453" s="31">
        <v>1600</v>
      </c>
      <c r="B1453" s="32" t="s">
        <v>2809</v>
      </c>
      <c r="C1453" s="33" t="s">
        <v>2810</v>
      </c>
      <c r="D1453" s="34" t="s">
        <v>15</v>
      </c>
      <c r="E1453" s="35">
        <v>956.47</v>
      </c>
    </row>
    <row r="1454" spans="1:5" x14ac:dyDescent="0.3">
      <c r="A1454" s="31">
        <v>1601</v>
      </c>
      <c r="B1454" s="32" t="s">
        <v>2811</v>
      </c>
      <c r="C1454" s="33" t="s">
        <v>2812</v>
      </c>
      <c r="D1454" s="34" t="s">
        <v>15</v>
      </c>
      <c r="E1454" s="35">
        <v>1238.03</v>
      </c>
    </row>
    <row r="1455" spans="1:5" x14ac:dyDescent="0.3">
      <c r="A1455" s="31">
        <v>1602</v>
      </c>
      <c r="B1455" s="32" t="s">
        <v>2813</v>
      </c>
      <c r="C1455" s="33" t="s">
        <v>2814</v>
      </c>
      <c r="D1455" s="34" t="s">
        <v>15</v>
      </c>
      <c r="E1455" s="35">
        <v>853.16</v>
      </c>
    </row>
    <row r="1456" spans="1:5" x14ac:dyDescent="0.3">
      <c r="A1456" s="31">
        <v>1603</v>
      </c>
      <c r="B1456" s="32" t="s">
        <v>2815</v>
      </c>
      <c r="C1456" s="33" t="s">
        <v>2816</v>
      </c>
      <c r="D1456" s="34" t="s">
        <v>15</v>
      </c>
      <c r="E1456" s="35">
        <v>882.4</v>
      </c>
    </row>
    <row r="1457" spans="1:5" x14ac:dyDescent="0.3">
      <c r="A1457" s="31">
        <v>1604</v>
      </c>
      <c r="B1457" s="32" t="s">
        <v>2817</v>
      </c>
      <c r="C1457" s="33" t="s">
        <v>2818</v>
      </c>
      <c r="D1457" s="34" t="s">
        <v>15</v>
      </c>
      <c r="E1457" s="35">
        <v>568.23</v>
      </c>
    </row>
    <row r="1458" spans="1:5" x14ac:dyDescent="0.3">
      <c r="A1458" s="31">
        <v>1605</v>
      </c>
      <c r="B1458" s="32" t="s">
        <v>2819</v>
      </c>
      <c r="C1458" s="33" t="s">
        <v>2820</v>
      </c>
      <c r="D1458" s="34" t="s">
        <v>15</v>
      </c>
      <c r="E1458" s="35">
        <v>648.5</v>
      </c>
    </row>
    <row r="1459" spans="1:5" x14ac:dyDescent="0.3">
      <c r="A1459" s="31">
        <v>1606</v>
      </c>
      <c r="B1459" s="32" t="s">
        <v>2821</v>
      </c>
      <c r="C1459" s="33" t="s">
        <v>2822</v>
      </c>
      <c r="D1459" s="34" t="s">
        <v>15</v>
      </c>
      <c r="E1459" s="35">
        <v>608.39</v>
      </c>
    </row>
    <row r="1460" spans="1:5" x14ac:dyDescent="0.3">
      <c r="A1460" s="31">
        <v>1607</v>
      </c>
      <c r="B1460" s="32" t="s">
        <v>2823</v>
      </c>
      <c r="C1460" s="33" t="s">
        <v>2824</v>
      </c>
      <c r="D1460" s="34" t="s">
        <v>15</v>
      </c>
      <c r="E1460" s="35">
        <v>638.15</v>
      </c>
    </row>
    <row r="1461" spans="1:5" x14ac:dyDescent="0.3">
      <c r="A1461" s="31">
        <v>1608</v>
      </c>
      <c r="B1461" s="32" t="s">
        <v>2825</v>
      </c>
      <c r="C1461" s="33" t="s">
        <v>2826</v>
      </c>
      <c r="D1461" s="34" t="s">
        <v>15</v>
      </c>
      <c r="E1461" s="35">
        <v>817.1</v>
      </c>
    </row>
    <row r="1462" spans="1:5" x14ac:dyDescent="0.3">
      <c r="A1462" s="31">
        <v>1609</v>
      </c>
      <c r="B1462" s="32" t="s">
        <v>2827</v>
      </c>
      <c r="C1462" s="33" t="s">
        <v>2828</v>
      </c>
      <c r="D1462" s="34" t="s">
        <v>15</v>
      </c>
      <c r="E1462" s="35">
        <v>1075.83</v>
      </c>
    </row>
    <row r="1463" spans="1:5" x14ac:dyDescent="0.3">
      <c r="A1463" s="31">
        <v>1610</v>
      </c>
      <c r="B1463" s="32" t="s">
        <v>2829</v>
      </c>
      <c r="C1463" s="33" t="s">
        <v>2830</v>
      </c>
      <c r="D1463" s="34" t="s">
        <v>52</v>
      </c>
      <c r="E1463" s="35">
        <v>581.39</v>
      </c>
    </row>
    <row r="1464" spans="1:5" x14ac:dyDescent="0.3">
      <c r="A1464" s="31">
        <v>1611</v>
      </c>
      <c r="B1464" s="32" t="s">
        <v>2831</v>
      </c>
      <c r="C1464" s="33" t="s">
        <v>2832</v>
      </c>
      <c r="D1464" s="34" t="s">
        <v>15</v>
      </c>
      <c r="E1464" s="35">
        <v>22.24</v>
      </c>
    </row>
    <row r="1465" spans="1:5" x14ac:dyDescent="0.3">
      <c r="A1465" s="31">
        <v>1612</v>
      </c>
      <c r="B1465" s="32" t="s">
        <v>2833</v>
      </c>
      <c r="C1465" s="33" t="s">
        <v>2834</v>
      </c>
      <c r="D1465" s="34" t="s">
        <v>15</v>
      </c>
      <c r="E1465" s="35">
        <v>37</v>
      </c>
    </row>
    <row r="1466" spans="1:5" x14ac:dyDescent="0.3">
      <c r="A1466" s="31">
        <v>1613</v>
      </c>
      <c r="B1466" s="32" t="s">
        <v>2835</v>
      </c>
      <c r="C1466" s="33" t="s">
        <v>2836</v>
      </c>
      <c r="D1466" s="34" t="s">
        <v>15</v>
      </c>
      <c r="E1466" s="35">
        <v>26.98</v>
      </c>
    </row>
    <row r="1467" spans="1:5" x14ac:dyDescent="0.3">
      <c r="A1467" s="31">
        <v>1614</v>
      </c>
      <c r="B1467" s="32" t="s">
        <v>2837</v>
      </c>
      <c r="C1467" s="33" t="s">
        <v>2838</v>
      </c>
      <c r="D1467" s="34" t="s">
        <v>15</v>
      </c>
      <c r="E1467" s="35">
        <v>42.03</v>
      </c>
    </row>
    <row r="1468" spans="1:5" x14ac:dyDescent="0.3">
      <c r="A1468" s="31">
        <v>1615</v>
      </c>
      <c r="B1468" s="32" t="s">
        <v>2839</v>
      </c>
      <c r="C1468" s="33" t="s">
        <v>2840</v>
      </c>
      <c r="D1468" s="34" t="s">
        <v>15</v>
      </c>
      <c r="E1468" s="35">
        <v>64.83</v>
      </c>
    </row>
    <row r="1469" spans="1:5" x14ac:dyDescent="0.3">
      <c r="A1469" s="31">
        <v>1616</v>
      </c>
      <c r="B1469" s="32" t="s">
        <v>2841</v>
      </c>
      <c r="C1469" s="33" t="s">
        <v>2842</v>
      </c>
      <c r="D1469" s="34" t="s">
        <v>15</v>
      </c>
      <c r="E1469" s="35">
        <v>98.97</v>
      </c>
    </row>
    <row r="1470" spans="1:5" x14ac:dyDescent="0.3">
      <c r="A1470" s="31">
        <v>1617</v>
      </c>
      <c r="B1470" s="32" t="s">
        <v>2843</v>
      </c>
      <c r="C1470" s="33" t="s">
        <v>2844</v>
      </c>
      <c r="D1470" s="34" t="s">
        <v>15</v>
      </c>
      <c r="E1470" s="35">
        <v>139.93</v>
      </c>
    </row>
    <row r="1471" spans="1:5" x14ac:dyDescent="0.3">
      <c r="A1471" s="31">
        <v>1618</v>
      </c>
      <c r="B1471" s="32" t="s">
        <v>2845</v>
      </c>
      <c r="C1471" s="33" t="s">
        <v>2846</v>
      </c>
      <c r="D1471" s="34" t="s">
        <v>15</v>
      </c>
      <c r="E1471" s="35">
        <v>192.01</v>
      </c>
    </row>
    <row r="1472" spans="1:5" x14ac:dyDescent="0.3">
      <c r="A1472" s="31">
        <v>1619</v>
      </c>
      <c r="B1472" s="32" t="s">
        <v>2847</v>
      </c>
      <c r="C1472" s="33" t="s">
        <v>2848</v>
      </c>
      <c r="D1472" s="34" t="s">
        <v>15</v>
      </c>
      <c r="E1472" s="35">
        <v>243.98</v>
      </c>
    </row>
    <row r="1473" spans="1:5" x14ac:dyDescent="0.3">
      <c r="A1473" s="31">
        <v>1620</v>
      </c>
      <c r="B1473" s="32" t="s">
        <v>2849</v>
      </c>
      <c r="C1473" s="33" t="s">
        <v>2850</v>
      </c>
      <c r="D1473" s="34" t="s">
        <v>15</v>
      </c>
      <c r="E1473" s="35">
        <v>501.72</v>
      </c>
    </row>
    <row r="1474" spans="1:5" x14ac:dyDescent="0.3">
      <c r="A1474" s="31">
        <v>1621</v>
      </c>
      <c r="B1474" s="32" t="s">
        <v>2851</v>
      </c>
      <c r="C1474" s="33" t="s">
        <v>2852</v>
      </c>
      <c r="D1474" s="34" t="s">
        <v>15</v>
      </c>
      <c r="E1474" s="35">
        <v>816.8</v>
      </c>
    </row>
    <row r="1475" spans="1:5" x14ac:dyDescent="0.3">
      <c r="A1475" s="31">
        <v>1622</v>
      </c>
      <c r="B1475" s="32" t="s">
        <v>2853</v>
      </c>
      <c r="C1475" s="33" t="s">
        <v>2854</v>
      </c>
      <c r="D1475" s="34" t="s">
        <v>15</v>
      </c>
      <c r="E1475" s="35">
        <v>735.86</v>
      </c>
    </row>
    <row r="1476" spans="1:5" x14ac:dyDescent="0.3">
      <c r="A1476" s="31">
        <v>1623</v>
      </c>
      <c r="B1476" s="32" t="s">
        <v>2855</v>
      </c>
      <c r="C1476" s="33" t="s">
        <v>2856</v>
      </c>
      <c r="D1476" s="34" t="s">
        <v>15</v>
      </c>
      <c r="E1476" s="35">
        <v>428.44</v>
      </c>
    </row>
    <row r="1477" spans="1:5" x14ac:dyDescent="0.3">
      <c r="A1477" s="31">
        <v>1624</v>
      </c>
      <c r="B1477" s="32" t="s">
        <v>2857</v>
      </c>
      <c r="C1477" s="33" t="s">
        <v>2858</v>
      </c>
      <c r="D1477" s="34" t="s">
        <v>15</v>
      </c>
      <c r="E1477" s="35">
        <v>94.98</v>
      </c>
    </row>
    <row r="1478" spans="1:5" x14ac:dyDescent="0.3">
      <c r="A1478" s="31">
        <v>1625</v>
      </c>
      <c r="B1478" s="32" t="s">
        <v>2859</v>
      </c>
      <c r="C1478" s="33" t="s">
        <v>2860</v>
      </c>
      <c r="D1478" s="34" t="s">
        <v>15</v>
      </c>
      <c r="E1478" s="35">
        <v>125.84</v>
      </c>
    </row>
    <row r="1479" spans="1:5" x14ac:dyDescent="0.3">
      <c r="A1479" s="31">
        <v>1626</v>
      </c>
      <c r="B1479" s="32" t="s">
        <v>2861</v>
      </c>
      <c r="C1479" s="33" t="s">
        <v>2862</v>
      </c>
      <c r="D1479" s="34" t="s">
        <v>15</v>
      </c>
      <c r="E1479" s="35">
        <v>150.09</v>
      </c>
    </row>
    <row r="1480" spans="1:5" x14ac:dyDescent="0.3">
      <c r="A1480" s="31">
        <v>1627</v>
      </c>
      <c r="B1480" s="32" t="s">
        <v>2863</v>
      </c>
      <c r="C1480" s="33" t="s">
        <v>2864</v>
      </c>
      <c r="D1480" s="34" t="s">
        <v>15</v>
      </c>
      <c r="E1480" s="35">
        <v>303.63</v>
      </c>
    </row>
    <row r="1481" spans="1:5" x14ac:dyDescent="0.3">
      <c r="A1481" s="31">
        <v>1628</v>
      </c>
      <c r="B1481" s="32" t="s">
        <v>2865</v>
      </c>
      <c r="C1481" s="33" t="s">
        <v>2866</v>
      </c>
      <c r="D1481" s="34" t="s">
        <v>15</v>
      </c>
      <c r="E1481" s="35">
        <v>589.9</v>
      </c>
    </row>
    <row r="1482" spans="1:5" x14ac:dyDescent="0.3">
      <c r="A1482" s="31">
        <v>1629</v>
      </c>
      <c r="B1482" s="32" t="s">
        <v>2867</v>
      </c>
      <c r="C1482" s="33" t="s">
        <v>2868</v>
      </c>
      <c r="D1482" s="34" t="s">
        <v>15</v>
      </c>
      <c r="E1482" s="35">
        <v>131.79</v>
      </c>
    </row>
    <row r="1483" spans="1:5" x14ac:dyDescent="0.3">
      <c r="A1483" s="31">
        <v>1635</v>
      </c>
      <c r="B1483" s="32" t="s">
        <v>2869</v>
      </c>
      <c r="C1483" s="33" t="s">
        <v>2870</v>
      </c>
      <c r="D1483" s="34" t="s">
        <v>15</v>
      </c>
      <c r="E1483" s="35">
        <v>219.13</v>
      </c>
    </row>
    <row r="1484" spans="1:5" x14ac:dyDescent="0.3">
      <c r="A1484" s="31">
        <v>1636</v>
      </c>
      <c r="B1484" s="32" t="s">
        <v>2871</v>
      </c>
      <c r="C1484" s="33" t="s">
        <v>2872</v>
      </c>
      <c r="D1484" s="34" t="s">
        <v>15</v>
      </c>
      <c r="E1484" s="35">
        <v>385.58</v>
      </c>
    </row>
    <row r="1485" spans="1:5" x14ac:dyDescent="0.3">
      <c r="A1485" s="31">
        <v>1637</v>
      </c>
      <c r="B1485" s="32" t="s">
        <v>2873</v>
      </c>
      <c r="C1485" s="33" t="s">
        <v>2874</v>
      </c>
      <c r="D1485" s="34" t="s">
        <v>52</v>
      </c>
      <c r="E1485" s="35">
        <v>581.39</v>
      </c>
    </row>
    <row r="1486" spans="1:5" x14ac:dyDescent="0.3">
      <c r="A1486" s="31">
        <v>1638</v>
      </c>
      <c r="B1486" s="32" t="s">
        <v>2875</v>
      </c>
      <c r="C1486" s="33" t="s">
        <v>2876</v>
      </c>
      <c r="D1486" s="34" t="s">
        <v>99</v>
      </c>
      <c r="E1486" s="35">
        <v>3.77</v>
      </c>
    </row>
    <row r="1487" spans="1:5" x14ac:dyDescent="0.3">
      <c r="A1487" s="31">
        <v>1639</v>
      </c>
      <c r="B1487" s="32" t="s">
        <v>2877</v>
      </c>
      <c r="C1487" s="33" t="s">
        <v>2878</v>
      </c>
      <c r="D1487" s="34" t="s">
        <v>99</v>
      </c>
      <c r="E1487" s="35">
        <v>5.15</v>
      </c>
    </row>
    <row r="1488" spans="1:5" x14ac:dyDescent="0.3">
      <c r="A1488" s="31">
        <v>1640</v>
      </c>
      <c r="B1488" s="32" t="s">
        <v>2879</v>
      </c>
      <c r="C1488" s="33" t="s">
        <v>2880</v>
      </c>
      <c r="D1488" s="34" t="s">
        <v>99</v>
      </c>
      <c r="E1488" s="35">
        <v>7.41</v>
      </c>
    </row>
    <row r="1489" spans="1:5" x14ac:dyDescent="0.3">
      <c r="A1489" s="31">
        <v>1641</v>
      </c>
      <c r="B1489" s="32" t="s">
        <v>2881</v>
      </c>
      <c r="C1489" s="33" t="s">
        <v>2882</v>
      </c>
      <c r="D1489" s="34" t="s">
        <v>99</v>
      </c>
      <c r="E1489" s="35">
        <v>10.02</v>
      </c>
    </row>
    <row r="1490" spans="1:5" x14ac:dyDescent="0.3">
      <c r="A1490" s="31">
        <v>1642</v>
      </c>
      <c r="B1490" s="32" t="s">
        <v>2883</v>
      </c>
      <c r="C1490" s="33" t="s">
        <v>2884</v>
      </c>
      <c r="D1490" s="34" t="s">
        <v>99</v>
      </c>
      <c r="E1490" s="35">
        <v>1.67</v>
      </c>
    </row>
    <row r="1491" spans="1:5" x14ac:dyDescent="0.3">
      <c r="A1491" s="31">
        <v>1643</v>
      </c>
      <c r="B1491" s="32" t="s">
        <v>2885</v>
      </c>
      <c r="C1491" s="33" t="s">
        <v>2886</v>
      </c>
      <c r="D1491" s="34" t="s">
        <v>99</v>
      </c>
      <c r="E1491" s="35">
        <v>17.03</v>
      </c>
    </row>
    <row r="1492" spans="1:5" x14ac:dyDescent="0.3">
      <c r="A1492" s="31">
        <v>1644</v>
      </c>
      <c r="B1492" s="32" t="s">
        <v>2887</v>
      </c>
      <c r="C1492" s="33" t="s">
        <v>2572</v>
      </c>
      <c r="D1492" s="34" t="s">
        <v>99</v>
      </c>
      <c r="E1492" s="35">
        <v>25.77</v>
      </c>
    </row>
    <row r="1493" spans="1:5" x14ac:dyDescent="0.3">
      <c r="A1493" s="31">
        <v>1645</v>
      </c>
      <c r="B1493" s="32" t="s">
        <v>2888</v>
      </c>
      <c r="C1493" s="33" t="s">
        <v>2574</v>
      </c>
      <c r="D1493" s="34" t="s">
        <v>99</v>
      </c>
      <c r="E1493" s="35">
        <v>42.54</v>
      </c>
    </row>
    <row r="1494" spans="1:5" x14ac:dyDescent="0.3">
      <c r="A1494" s="31">
        <v>1646</v>
      </c>
      <c r="B1494" s="32" t="s">
        <v>2889</v>
      </c>
      <c r="C1494" s="33" t="s">
        <v>2576</v>
      </c>
      <c r="D1494" s="34" t="s">
        <v>99</v>
      </c>
      <c r="E1494" s="35">
        <v>61.44</v>
      </c>
    </row>
    <row r="1495" spans="1:5" x14ac:dyDescent="0.3">
      <c r="A1495" s="31">
        <v>1647</v>
      </c>
      <c r="B1495" s="32" t="s">
        <v>2890</v>
      </c>
      <c r="C1495" s="33" t="s">
        <v>2578</v>
      </c>
      <c r="D1495" s="34" t="s">
        <v>99</v>
      </c>
      <c r="E1495" s="35">
        <v>89.96</v>
      </c>
    </row>
    <row r="1496" spans="1:5" x14ac:dyDescent="0.3">
      <c r="A1496" s="31">
        <v>1648</v>
      </c>
      <c r="B1496" s="32" t="s">
        <v>2891</v>
      </c>
      <c r="C1496" s="33" t="s">
        <v>2580</v>
      </c>
      <c r="D1496" s="34" t="s">
        <v>99</v>
      </c>
      <c r="E1496" s="35">
        <v>122.74</v>
      </c>
    </row>
    <row r="1497" spans="1:5" x14ac:dyDescent="0.3">
      <c r="A1497" s="31">
        <v>1649</v>
      </c>
      <c r="B1497" s="32" t="s">
        <v>2892</v>
      </c>
      <c r="C1497" s="33" t="s">
        <v>2582</v>
      </c>
      <c r="D1497" s="34" t="s">
        <v>99</v>
      </c>
      <c r="E1497" s="35">
        <v>164.78</v>
      </c>
    </row>
    <row r="1498" spans="1:5" x14ac:dyDescent="0.3">
      <c r="A1498" s="31">
        <v>1650</v>
      </c>
      <c r="B1498" s="32" t="s">
        <v>2893</v>
      </c>
      <c r="C1498" s="33" t="s">
        <v>2584</v>
      </c>
      <c r="D1498" s="34" t="s">
        <v>99</v>
      </c>
      <c r="E1498" s="35">
        <v>212.25</v>
      </c>
    </row>
    <row r="1499" spans="1:5" x14ac:dyDescent="0.3">
      <c r="A1499" s="31">
        <v>1651</v>
      </c>
      <c r="B1499" s="32" t="s">
        <v>2894</v>
      </c>
      <c r="C1499" s="33" t="s">
        <v>2586</v>
      </c>
      <c r="D1499" s="34" t="s">
        <v>99</v>
      </c>
      <c r="E1499" s="35">
        <v>254.21</v>
      </c>
    </row>
    <row r="1500" spans="1:5" x14ac:dyDescent="0.3">
      <c r="A1500" s="31">
        <v>1652</v>
      </c>
      <c r="B1500" s="32" t="s">
        <v>2895</v>
      </c>
      <c r="C1500" s="33" t="s">
        <v>2588</v>
      </c>
      <c r="D1500" s="34" t="s">
        <v>99</v>
      </c>
      <c r="E1500" s="35">
        <v>317.43</v>
      </c>
    </row>
    <row r="1501" spans="1:5" x14ac:dyDescent="0.3">
      <c r="A1501" s="31">
        <v>1653</v>
      </c>
      <c r="B1501" s="32" t="s">
        <v>2896</v>
      </c>
      <c r="C1501" s="33" t="s">
        <v>2590</v>
      </c>
      <c r="D1501" s="34" t="s">
        <v>99</v>
      </c>
      <c r="E1501" s="35">
        <v>396.47</v>
      </c>
    </row>
    <row r="1502" spans="1:5" x14ac:dyDescent="0.3">
      <c r="A1502" s="31">
        <v>1654</v>
      </c>
      <c r="B1502" s="32" t="s">
        <v>2897</v>
      </c>
      <c r="C1502" s="33" t="s">
        <v>2592</v>
      </c>
      <c r="D1502" s="34" t="s">
        <v>99</v>
      </c>
      <c r="E1502" s="35">
        <v>521.25</v>
      </c>
    </row>
    <row r="1503" spans="1:5" x14ac:dyDescent="0.3">
      <c r="A1503" s="31">
        <v>1655</v>
      </c>
      <c r="B1503" s="32" t="s">
        <v>2898</v>
      </c>
      <c r="C1503" s="33" t="s">
        <v>2899</v>
      </c>
      <c r="D1503" s="34" t="s">
        <v>99</v>
      </c>
      <c r="E1503" s="35">
        <v>3.19</v>
      </c>
    </row>
    <row r="1504" spans="1:5" x14ac:dyDescent="0.3">
      <c r="A1504" s="31">
        <v>1656</v>
      </c>
      <c r="B1504" s="32" t="s">
        <v>2900</v>
      </c>
      <c r="C1504" s="33" t="s">
        <v>2901</v>
      </c>
      <c r="D1504" s="34" t="s">
        <v>99</v>
      </c>
      <c r="E1504" s="35">
        <v>4.54</v>
      </c>
    </row>
    <row r="1505" spans="1:5" x14ac:dyDescent="0.3">
      <c r="A1505" s="31">
        <v>1657</v>
      </c>
      <c r="B1505" s="32" t="s">
        <v>2902</v>
      </c>
      <c r="C1505" s="33" t="s">
        <v>2903</v>
      </c>
      <c r="D1505" s="34" t="s">
        <v>99</v>
      </c>
      <c r="E1505" s="35">
        <v>7.79</v>
      </c>
    </row>
    <row r="1506" spans="1:5" x14ac:dyDescent="0.3">
      <c r="A1506" s="31">
        <v>1658</v>
      </c>
      <c r="B1506" s="32" t="s">
        <v>2904</v>
      </c>
      <c r="C1506" s="33" t="s">
        <v>2905</v>
      </c>
      <c r="D1506" s="34" t="s">
        <v>99</v>
      </c>
      <c r="E1506" s="35">
        <v>9.58</v>
      </c>
    </row>
    <row r="1507" spans="1:5" x14ac:dyDescent="0.3">
      <c r="A1507" s="31">
        <v>1659</v>
      </c>
      <c r="B1507" s="32" t="s">
        <v>2906</v>
      </c>
      <c r="C1507" s="33" t="s">
        <v>2907</v>
      </c>
      <c r="D1507" s="34" t="s">
        <v>99</v>
      </c>
      <c r="E1507" s="35">
        <v>13.84</v>
      </c>
    </row>
    <row r="1508" spans="1:5" x14ac:dyDescent="0.3">
      <c r="A1508" s="31">
        <v>1660</v>
      </c>
      <c r="B1508" s="32" t="s">
        <v>2908</v>
      </c>
      <c r="C1508" s="33" t="s">
        <v>2909</v>
      </c>
      <c r="D1508" s="34" t="s">
        <v>99</v>
      </c>
      <c r="E1508" s="35">
        <v>18.43</v>
      </c>
    </row>
    <row r="1509" spans="1:5" x14ac:dyDescent="0.3">
      <c r="A1509" s="31">
        <v>1661</v>
      </c>
      <c r="B1509" s="32" t="s">
        <v>2910</v>
      </c>
      <c r="C1509" s="33" t="s">
        <v>2911</v>
      </c>
      <c r="D1509" s="34" t="s">
        <v>99</v>
      </c>
      <c r="E1509" s="35">
        <v>24.3</v>
      </c>
    </row>
    <row r="1510" spans="1:5" x14ac:dyDescent="0.3">
      <c r="A1510" s="31">
        <v>1662</v>
      </c>
      <c r="B1510" s="32" t="s">
        <v>2912</v>
      </c>
      <c r="C1510" s="33" t="s">
        <v>2913</v>
      </c>
      <c r="D1510" s="34" t="s">
        <v>52</v>
      </c>
      <c r="E1510" s="35">
        <v>581.39</v>
      </c>
    </row>
    <row r="1511" spans="1:5" x14ac:dyDescent="0.3">
      <c r="A1511" s="31">
        <v>1663</v>
      </c>
      <c r="B1511" s="32" t="s">
        <v>2914</v>
      </c>
      <c r="C1511" s="33" t="s">
        <v>2915</v>
      </c>
      <c r="D1511" s="34" t="s">
        <v>15</v>
      </c>
      <c r="E1511" s="35">
        <v>243.58</v>
      </c>
    </row>
    <row r="1512" spans="1:5" x14ac:dyDescent="0.3">
      <c r="A1512" s="31">
        <v>1664</v>
      </c>
      <c r="B1512" s="32" t="s">
        <v>2916</v>
      </c>
      <c r="C1512" s="33" t="s">
        <v>2917</v>
      </c>
      <c r="D1512" s="34" t="s">
        <v>15</v>
      </c>
      <c r="E1512" s="35">
        <v>309.77</v>
      </c>
    </row>
    <row r="1513" spans="1:5" x14ac:dyDescent="0.3">
      <c r="A1513" s="31">
        <v>1665</v>
      </c>
      <c r="B1513" s="32" t="s">
        <v>2918</v>
      </c>
      <c r="C1513" s="33" t="s">
        <v>2919</v>
      </c>
      <c r="D1513" s="34" t="s">
        <v>15</v>
      </c>
      <c r="E1513" s="35">
        <v>331.52</v>
      </c>
    </row>
    <row r="1514" spans="1:5" x14ac:dyDescent="0.3">
      <c r="A1514" s="31">
        <v>1666</v>
      </c>
      <c r="B1514" s="32" t="s">
        <v>2920</v>
      </c>
      <c r="C1514" s="33" t="s">
        <v>2921</v>
      </c>
      <c r="D1514" s="34" t="s">
        <v>15</v>
      </c>
      <c r="E1514" s="35">
        <v>277.95</v>
      </c>
    </row>
    <row r="1515" spans="1:5" x14ac:dyDescent="0.3">
      <c r="A1515" s="31">
        <v>1667</v>
      </c>
      <c r="B1515" s="32" t="s">
        <v>2922</v>
      </c>
      <c r="C1515" s="33" t="s">
        <v>2923</v>
      </c>
      <c r="D1515" s="34" t="s">
        <v>15</v>
      </c>
      <c r="E1515" s="35">
        <v>390.26</v>
      </c>
    </row>
    <row r="1516" spans="1:5" x14ac:dyDescent="0.3">
      <c r="A1516" s="31">
        <v>1668</v>
      </c>
      <c r="B1516" s="32" t="s">
        <v>2924</v>
      </c>
      <c r="C1516" s="33" t="s">
        <v>2925</v>
      </c>
      <c r="D1516" s="34" t="s">
        <v>15</v>
      </c>
      <c r="E1516" s="35">
        <v>317.02</v>
      </c>
    </row>
    <row r="1517" spans="1:5" x14ac:dyDescent="0.3">
      <c r="A1517" s="31">
        <v>1669</v>
      </c>
      <c r="B1517" s="32" t="s">
        <v>2926</v>
      </c>
      <c r="C1517" s="33" t="s">
        <v>2927</v>
      </c>
      <c r="D1517" s="34" t="s">
        <v>15</v>
      </c>
      <c r="E1517" s="35">
        <v>365.87</v>
      </c>
    </row>
    <row r="1518" spans="1:5" x14ac:dyDescent="0.3">
      <c r="A1518" s="31">
        <v>1670</v>
      </c>
      <c r="B1518" s="32" t="s">
        <v>2928</v>
      </c>
      <c r="C1518" s="33" t="s">
        <v>2929</v>
      </c>
      <c r="D1518" s="34" t="s">
        <v>15</v>
      </c>
      <c r="E1518" s="35">
        <v>264.55</v>
      </c>
    </row>
    <row r="1519" spans="1:5" x14ac:dyDescent="0.3">
      <c r="A1519" s="31">
        <v>1671</v>
      </c>
      <c r="B1519" s="32" t="s">
        <v>2930</v>
      </c>
      <c r="C1519" s="33" t="s">
        <v>2931</v>
      </c>
      <c r="D1519" s="34" t="s">
        <v>15</v>
      </c>
      <c r="E1519" s="35">
        <v>137.35</v>
      </c>
    </row>
    <row r="1520" spans="1:5" x14ac:dyDescent="0.3">
      <c r="A1520" s="31">
        <v>1672</v>
      </c>
      <c r="B1520" s="32" t="s">
        <v>2932</v>
      </c>
      <c r="C1520" s="33" t="s">
        <v>2933</v>
      </c>
      <c r="D1520" s="34" t="s">
        <v>15</v>
      </c>
      <c r="E1520" s="35">
        <v>261.37</v>
      </c>
    </row>
    <row r="1521" spans="1:5" x14ac:dyDescent="0.3">
      <c r="A1521" s="31">
        <v>1673</v>
      </c>
      <c r="B1521" s="32" t="s">
        <v>2934</v>
      </c>
      <c r="C1521" s="33" t="s">
        <v>2935</v>
      </c>
      <c r="D1521" s="34" t="s">
        <v>15</v>
      </c>
      <c r="E1521" s="35">
        <v>331.17</v>
      </c>
    </row>
    <row r="1522" spans="1:5" x14ac:dyDescent="0.3">
      <c r="A1522" s="31">
        <v>1674</v>
      </c>
      <c r="B1522" s="32" t="s">
        <v>2936</v>
      </c>
      <c r="C1522" s="33" t="s">
        <v>2937</v>
      </c>
      <c r="D1522" s="34" t="s">
        <v>15</v>
      </c>
      <c r="E1522" s="35">
        <v>136.51</v>
      </c>
    </row>
    <row r="1523" spans="1:5" x14ac:dyDescent="0.3">
      <c r="A1523" s="31">
        <v>1675</v>
      </c>
      <c r="B1523" s="32" t="s">
        <v>2938</v>
      </c>
      <c r="C1523" s="33" t="s">
        <v>2939</v>
      </c>
      <c r="D1523" s="34" t="s">
        <v>15</v>
      </c>
      <c r="E1523" s="35">
        <v>208.88</v>
      </c>
    </row>
    <row r="1524" spans="1:5" x14ac:dyDescent="0.3">
      <c r="A1524" s="31">
        <v>1676</v>
      </c>
      <c r="B1524" s="32" t="s">
        <v>2940</v>
      </c>
      <c r="C1524" s="33" t="s">
        <v>2941</v>
      </c>
      <c r="D1524" s="34" t="s">
        <v>15</v>
      </c>
      <c r="E1524" s="35">
        <v>227.39</v>
      </c>
    </row>
    <row r="1525" spans="1:5" x14ac:dyDescent="0.3">
      <c r="A1525" s="31">
        <v>1677</v>
      </c>
      <c r="B1525" s="32" t="s">
        <v>2942</v>
      </c>
      <c r="C1525" s="33" t="s">
        <v>2943</v>
      </c>
      <c r="D1525" s="34" t="s">
        <v>15</v>
      </c>
      <c r="E1525" s="35">
        <v>220.26</v>
      </c>
    </row>
    <row r="1526" spans="1:5" x14ac:dyDescent="0.3">
      <c r="A1526" s="31">
        <v>1678</v>
      </c>
      <c r="B1526" s="32" t="s">
        <v>2944</v>
      </c>
      <c r="C1526" s="33" t="s">
        <v>2945</v>
      </c>
      <c r="D1526" s="34" t="s">
        <v>15</v>
      </c>
      <c r="E1526" s="35">
        <v>263.12</v>
      </c>
    </row>
    <row r="1527" spans="1:5" x14ac:dyDescent="0.3">
      <c r="A1527" s="31">
        <v>1679</v>
      </c>
      <c r="B1527" s="32" t="s">
        <v>2946</v>
      </c>
      <c r="C1527" s="33" t="s">
        <v>2947</v>
      </c>
      <c r="D1527" s="34" t="s">
        <v>15</v>
      </c>
      <c r="E1527" s="35">
        <v>180.16</v>
      </c>
    </row>
    <row r="1528" spans="1:5" x14ac:dyDescent="0.3">
      <c r="A1528" s="31">
        <v>1685</v>
      </c>
      <c r="B1528" s="32" t="s">
        <v>2948</v>
      </c>
      <c r="C1528" s="33" t="s">
        <v>2949</v>
      </c>
      <c r="D1528" s="34" t="s">
        <v>15</v>
      </c>
      <c r="E1528" s="35">
        <v>253.81</v>
      </c>
    </row>
    <row r="1529" spans="1:5" x14ac:dyDescent="0.3">
      <c r="A1529" s="31">
        <v>1686</v>
      </c>
      <c r="B1529" s="32" t="s">
        <v>2950</v>
      </c>
      <c r="C1529" s="33" t="s">
        <v>2951</v>
      </c>
      <c r="D1529" s="34" t="s">
        <v>15</v>
      </c>
      <c r="E1529" s="35">
        <v>313.89</v>
      </c>
    </row>
    <row r="1530" spans="1:5" x14ac:dyDescent="0.3">
      <c r="A1530" s="31">
        <v>1687</v>
      </c>
      <c r="B1530" s="32" t="s">
        <v>2952</v>
      </c>
      <c r="C1530" s="33" t="s">
        <v>2953</v>
      </c>
      <c r="D1530" s="34" t="s">
        <v>15</v>
      </c>
      <c r="E1530" s="35">
        <v>210.57</v>
      </c>
    </row>
    <row r="1531" spans="1:5" x14ac:dyDescent="0.3">
      <c r="A1531" s="31">
        <v>1688</v>
      </c>
      <c r="B1531" s="32" t="s">
        <v>2954</v>
      </c>
      <c r="C1531" s="33" t="s">
        <v>2955</v>
      </c>
      <c r="D1531" s="34" t="s">
        <v>15</v>
      </c>
      <c r="E1531" s="35">
        <v>277.68</v>
      </c>
    </row>
    <row r="1532" spans="1:5" x14ac:dyDescent="0.3">
      <c r="A1532" s="31">
        <v>1689</v>
      </c>
      <c r="B1532" s="32" t="s">
        <v>2956</v>
      </c>
      <c r="C1532" s="33" t="s">
        <v>2957</v>
      </c>
      <c r="D1532" s="34" t="s">
        <v>15</v>
      </c>
      <c r="E1532" s="35">
        <v>167.79</v>
      </c>
    </row>
    <row r="1533" spans="1:5" x14ac:dyDescent="0.3">
      <c r="A1533" s="31">
        <v>1690</v>
      </c>
      <c r="B1533" s="32" t="s">
        <v>2958</v>
      </c>
      <c r="C1533" s="33" t="s">
        <v>2959</v>
      </c>
      <c r="D1533" s="34" t="s">
        <v>15</v>
      </c>
      <c r="E1533" s="35">
        <v>157.57</v>
      </c>
    </row>
    <row r="1534" spans="1:5" x14ac:dyDescent="0.3">
      <c r="A1534" s="31">
        <v>1691</v>
      </c>
      <c r="B1534" s="32" t="s">
        <v>2960</v>
      </c>
      <c r="C1534" s="33" t="s">
        <v>2961</v>
      </c>
      <c r="D1534" s="34" t="s">
        <v>15</v>
      </c>
      <c r="E1534" s="35">
        <v>182.62</v>
      </c>
    </row>
    <row r="1535" spans="1:5" x14ac:dyDescent="0.3">
      <c r="A1535" s="31">
        <v>1692</v>
      </c>
      <c r="B1535" s="32" t="s">
        <v>2962</v>
      </c>
      <c r="C1535" s="33" t="s">
        <v>2963</v>
      </c>
      <c r="D1535" s="34" t="s">
        <v>15</v>
      </c>
      <c r="E1535" s="35">
        <v>236.67</v>
      </c>
    </row>
    <row r="1536" spans="1:5" x14ac:dyDescent="0.3">
      <c r="A1536" s="31">
        <v>1693</v>
      </c>
      <c r="B1536" s="32" t="s">
        <v>2964</v>
      </c>
      <c r="C1536" s="33" t="s">
        <v>2965</v>
      </c>
      <c r="D1536" s="34" t="s">
        <v>15</v>
      </c>
      <c r="E1536" s="35">
        <v>219.64</v>
      </c>
    </row>
    <row r="1537" spans="1:5" x14ac:dyDescent="0.3">
      <c r="A1537" s="31">
        <v>1694</v>
      </c>
      <c r="B1537" s="32" t="s">
        <v>2966</v>
      </c>
      <c r="C1537" s="33" t="s">
        <v>2967</v>
      </c>
      <c r="D1537" s="34" t="s">
        <v>15</v>
      </c>
      <c r="E1537" s="35">
        <v>349.38</v>
      </c>
    </row>
    <row r="1538" spans="1:5" x14ac:dyDescent="0.3">
      <c r="A1538" s="31">
        <v>1695</v>
      </c>
      <c r="B1538" s="32" t="s">
        <v>2968</v>
      </c>
      <c r="C1538" s="33" t="s">
        <v>2969</v>
      </c>
      <c r="D1538" s="34" t="s">
        <v>15</v>
      </c>
      <c r="E1538" s="35">
        <v>465.53</v>
      </c>
    </row>
    <row r="1539" spans="1:5" x14ac:dyDescent="0.3">
      <c r="A1539" s="31">
        <v>1696</v>
      </c>
      <c r="B1539" s="32" t="s">
        <v>2970</v>
      </c>
      <c r="C1539" s="33" t="s">
        <v>2971</v>
      </c>
      <c r="D1539" s="34" t="s">
        <v>15</v>
      </c>
      <c r="E1539" s="35">
        <v>347.68</v>
      </c>
    </row>
    <row r="1540" spans="1:5" x14ac:dyDescent="0.3">
      <c r="A1540" s="31">
        <v>1697</v>
      </c>
      <c r="B1540" s="32" t="s">
        <v>2972</v>
      </c>
      <c r="C1540" s="33" t="s">
        <v>2973</v>
      </c>
      <c r="D1540" s="34" t="s">
        <v>15</v>
      </c>
      <c r="E1540" s="35">
        <v>171.12</v>
      </c>
    </row>
    <row r="1541" spans="1:5" x14ac:dyDescent="0.3">
      <c r="A1541" s="31">
        <v>1698</v>
      </c>
      <c r="B1541" s="32" t="s">
        <v>2974</v>
      </c>
      <c r="C1541" s="33" t="s">
        <v>2975</v>
      </c>
      <c r="D1541" s="34" t="s">
        <v>15</v>
      </c>
      <c r="E1541" s="35">
        <v>147.1</v>
      </c>
    </row>
    <row r="1542" spans="1:5" x14ac:dyDescent="0.3">
      <c r="A1542" s="31">
        <v>1699</v>
      </c>
      <c r="B1542" s="32" t="s">
        <v>2976</v>
      </c>
      <c r="C1542" s="33" t="s">
        <v>2977</v>
      </c>
      <c r="D1542" s="34" t="s">
        <v>15</v>
      </c>
      <c r="E1542" s="35">
        <v>219.47</v>
      </c>
    </row>
    <row r="1543" spans="1:5" x14ac:dyDescent="0.3">
      <c r="A1543" s="31">
        <v>1700</v>
      </c>
      <c r="B1543" s="32" t="s">
        <v>2978</v>
      </c>
      <c r="C1543" s="33" t="s">
        <v>2979</v>
      </c>
      <c r="D1543" s="34" t="s">
        <v>15</v>
      </c>
      <c r="E1543" s="35">
        <v>237.98</v>
      </c>
    </row>
    <row r="1544" spans="1:5" x14ac:dyDescent="0.3">
      <c r="A1544" s="31">
        <v>1701</v>
      </c>
      <c r="B1544" s="32" t="s">
        <v>2980</v>
      </c>
      <c r="C1544" s="33" t="s">
        <v>2981</v>
      </c>
      <c r="D1544" s="34" t="s">
        <v>15</v>
      </c>
      <c r="E1544" s="35">
        <v>230.85</v>
      </c>
    </row>
    <row r="1545" spans="1:5" x14ac:dyDescent="0.3">
      <c r="A1545" s="31">
        <v>1702</v>
      </c>
      <c r="B1545" s="32" t="s">
        <v>2982</v>
      </c>
      <c r="C1545" s="33" t="s">
        <v>2983</v>
      </c>
      <c r="D1545" s="34" t="s">
        <v>15</v>
      </c>
      <c r="E1545" s="35">
        <v>291.70999999999998</v>
      </c>
    </row>
    <row r="1546" spans="1:5" x14ac:dyDescent="0.3">
      <c r="A1546" s="31">
        <v>1703</v>
      </c>
      <c r="B1546" s="32" t="s">
        <v>2984</v>
      </c>
      <c r="C1546" s="33" t="s">
        <v>2985</v>
      </c>
      <c r="D1546" s="34" t="s">
        <v>15</v>
      </c>
      <c r="E1546" s="35">
        <v>841.05</v>
      </c>
    </row>
    <row r="1547" spans="1:5" x14ac:dyDescent="0.3">
      <c r="A1547" s="31">
        <v>1704</v>
      </c>
      <c r="B1547" s="32" t="s">
        <v>2986</v>
      </c>
      <c r="C1547" s="33" t="s">
        <v>2987</v>
      </c>
      <c r="D1547" s="34" t="s">
        <v>15</v>
      </c>
      <c r="E1547" s="35">
        <v>190.75</v>
      </c>
    </row>
    <row r="1548" spans="1:5" x14ac:dyDescent="0.3">
      <c r="A1548" s="31">
        <v>1705</v>
      </c>
      <c r="B1548" s="32" t="s">
        <v>2988</v>
      </c>
      <c r="C1548" s="33" t="s">
        <v>2989</v>
      </c>
      <c r="D1548" s="34" t="s">
        <v>15</v>
      </c>
      <c r="E1548" s="35">
        <v>291.39</v>
      </c>
    </row>
    <row r="1549" spans="1:5" x14ac:dyDescent="0.3">
      <c r="A1549" s="31">
        <v>1706</v>
      </c>
      <c r="B1549" s="32" t="s">
        <v>2990</v>
      </c>
      <c r="C1549" s="33" t="s">
        <v>2991</v>
      </c>
      <c r="D1549" s="34" t="s">
        <v>15</v>
      </c>
      <c r="E1549" s="35">
        <v>324.48</v>
      </c>
    </row>
    <row r="1550" spans="1:5" x14ac:dyDescent="0.3">
      <c r="A1550" s="31">
        <v>1707</v>
      </c>
      <c r="B1550" s="32" t="s">
        <v>2992</v>
      </c>
      <c r="C1550" s="33" t="s">
        <v>2993</v>
      </c>
      <c r="D1550" s="34" t="s">
        <v>15</v>
      </c>
      <c r="E1550" s="35">
        <v>221.16</v>
      </c>
    </row>
    <row r="1551" spans="1:5" x14ac:dyDescent="0.3">
      <c r="A1551" s="31">
        <v>1708</v>
      </c>
      <c r="B1551" s="32" t="s">
        <v>2994</v>
      </c>
      <c r="C1551" s="33" t="s">
        <v>2995</v>
      </c>
      <c r="D1551" s="34" t="s">
        <v>15</v>
      </c>
      <c r="E1551" s="35">
        <v>288.27</v>
      </c>
    </row>
    <row r="1552" spans="1:5" x14ac:dyDescent="0.3">
      <c r="A1552" s="31">
        <v>1709</v>
      </c>
      <c r="B1552" s="32" t="s">
        <v>2996</v>
      </c>
      <c r="C1552" s="33" t="s">
        <v>2997</v>
      </c>
      <c r="D1552" s="34" t="s">
        <v>15</v>
      </c>
      <c r="E1552" s="35">
        <v>178.38</v>
      </c>
    </row>
    <row r="1553" spans="1:5" x14ac:dyDescent="0.3">
      <c r="A1553" s="31">
        <v>1710</v>
      </c>
      <c r="B1553" s="32" t="s">
        <v>2998</v>
      </c>
      <c r="C1553" s="33" t="s">
        <v>2999</v>
      </c>
      <c r="D1553" s="34" t="s">
        <v>15</v>
      </c>
      <c r="E1553" s="35">
        <v>851.64</v>
      </c>
    </row>
    <row r="1554" spans="1:5" x14ac:dyDescent="0.3">
      <c r="A1554" s="31">
        <v>1711</v>
      </c>
      <c r="B1554" s="32" t="s">
        <v>3000</v>
      </c>
      <c r="C1554" s="33" t="s">
        <v>3001</v>
      </c>
      <c r="D1554" s="34" t="s">
        <v>15</v>
      </c>
      <c r="E1554" s="35">
        <v>168.16</v>
      </c>
    </row>
    <row r="1555" spans="1:5" x14ac:dyDescent="0.3">
      <c r="A1555" s="31">
        <v>1712</v>
      </c>
      <c r="B1555" s="32" t="s">
        <v>3002</v>
      </c>
      <c r="C1555" s="33" t="s">
        <v>3003</v>
      </c>
      <c r="D1555" s="34" t="s">
        <v>15</v>
      </c>
      <c r="E1555" s="35">
        <v>233.31</v>
      </c>
    </row>
    <row r="1556" spans="1:5" x14ac:dyDescent="0.3">
      <c r="A1556" s="31">
        <v>1713</v>
      </c>
      <c r="B1556" s="32" t="s">
        <v>3004</v>
      </c>
      <c r="C1556" s="33" t="s">
        <v>3005</v>
      </c>
      <c r="D1556" s="34" t="s">
        <v>15</v>
      </c>
      <c r="E1556" s="35">
        <v>127.25</v>
      </c>
    </row>
    <row r="1557" spans="1:5" x14ac:dyDescent="0.3">
      <c r="A1557" s="31">
        <v>1714</v>
      </c>
      <c r="B1557" s="32" t="s">
        <v>3006</v>
      </c>
      <c r="C1557" s="33" t="s">
        <v>3007</v>
      </c>
      <c r="D1557" s="34" t="s">
        <v>15</v>
      </c>
      <c r="E1557" s="35">
        <v>219.62</v>
      </c>
    </row>
    <row r="1558" spans="1:5" x14ac:dyDescent="0.3">
      <c r="A1558" s="31">
        <v>1715</v>
      </c>
      <c r="B1558" s="32" t="s">
        <v>3008</v>
      </c>
      <c r="C1558" s="33" t="s">
        <v>3009</v>
      </c>
      <c r="D1558" s="34" t="s">
        <v>15</v>
      </c>
      <c r="E1558" s="35">
        <v>158.09</v>
      </c>
    </row>
    <row r="1559" spans="1:5" x14ac:dyDescent="0.3">
      <c r="A1559" s="31">
        <v>1716</v>
      </c>
      <c r="B1559" s="32" t="s">
        <v>3010</v>
      </c>
      <c r="C1559" s="33" t="s">
        <v>3011</v>
      </c>
      <c r="D1559" s="34" t="s">
        <v>15</v>
      </c>
      <c r="E1559" s="35">
        <v>307.57</v>
      </c>
    </row>
    <row r="1560" spans="1:5" x14ac:dyDescent="0.3">
      <c r="A1560" s="31">
        <v>1717</v>
      </c>
      <c r="B1560" s="32" t="s">
        <v>3012</v>
      </c>
      <c r="C1560" s="33" t="s">
        <v>3013</v>
      </c>
      <c r="D1560" s="34" t="s">
        <v>15</v>
      </c>
      <c r="E1560" s="35">
        <v>127.25</v>
      </c>
    </row>
    <row r="1561" spans="1:5" x14ac:dyDescent="0.3">
      <c r="A1561" s="31">
        <v>1718</v>
      </c>
      <c r="B1561" s="32" t="s">
        <v>3014</v>
      </c>
      <c r="C1561" s="33" t="s">
        <v>3015</v>
      </c>
      <c r="D1561" s="34" t="s">
        <v>15</v>
      </c>
      <c r="E1561" s="35">
        <v>259.38</v>
      </c>
    </row>
    <row r="1562" spans="1:5" x14ac:dyDescent="0.3">
      <c r="A1562" s="31">
        <v>1719</v>
      </c>
      <c r="B1562" s="32" t="s">
        <v>3016</v>
      </c>
      <c r="C1562" s="33" t="s">
        <v>3017</v>
      </c>
      <c r="D1562" s="34" t="s">
        <v>15</v>
      </c>
      <c r="E1562" s="35">
        <v>131.47</v>
      </c>
    </row>
    <row r="1563" spans="1:5" x14ac:dyDescent="0.3">
      <c r="A1563" s="31">
        <v>1720</v>
      </c>
      <c r="B1563" s="32" t="s">
        <v>3018</v>
      </c>
      <c r="C1563" s="33" t="s">
        <v>3019</v>
      </c>
      <c r="D1563" s="34" t="s">
        <v>15</v>
      </c>
      <c r="E1563" s="35">
        <v>193.21</v>
      </c>
    </row>
    <row r="1564" spans="1:5" x14ac:dyDescent="0.3">
      <c r="A1564" s="31">
        <v>1721</v>
      </c>
      <c r="B1564" s="32" t="s">
        <v>3020</v>
      </c>
      <c r="C1564" s="33" t="s">
        <v>3021</v>
      </c>
      <c r="D1564" s="34" t="s">
        <v>15</v>
      </c>
      <c r="E1564" s="35">
        <v>457.18</v>
      </c>
    </row>
    <row r="1565" spans="1:5" x14ac:dyDescent="0.3">
      <c r="A1565" s="31">
        <v>1722</v>
      </c>
      <c r="B1565" s="32" t="s">
        <v>3022</v>
      </c>
      <c r="C1565" s="33" t="s">
        <v>3023</v>
      </c>
      <c r="D1565" s="34" t="s">
        <v>15</v>
      </c>
      <c r="E1565" s="35">
        <v>927.02</v>
      </c>
    </row>
    <row r="1566" spans="1:5" x14ac:dyDescent="0.3">
      <c r="A1566" s="31">
        <v>1723</v>
      </c>
      <c r="B1566" s="32" t="s">
        <v>3024</v>
      </c>
      <c r="C1566" s="33" t="s">
        <v>3025</v>
      </c>
      <c r="D1566" s="34" t="s">
        <v>52</v>
      </c>
      <c r="E1566" s="35">
        <v>581.39</v>
      </c>
    </row>
    <row r="1567" spans="1:5" x14ac:dyDescent="0.3">
      <c r="A1567" s="31">
        <v>1729</v>
      </c>
      <c r="B1567" s="32" t="s">
        <v>3026</v>
      </c>
      <c r="C1567" s="33" t="s">
        <v>3027</v>
      </c>
      <c r="D1567" s="34" t="s">
        <v>15</v>
      </c>
      <c r="E1567" s="35">
        <v>1162.5999999999999</v>
      </c>
    </row>
    <row r="1568" spans="1:5" x14ac:dyDescent="0.3">
      <c r="A1568" s="31">
        <v>1730</v>
      </c>
      <c r="B1568" s="32" t="s">
        <v>3028</v>
      </c>
      <c r="C1568" s="33" t="s">
        <v>3029</v>
      </c>
      <c r="D1568" s="34" t="s">
        <v>15</v>
      </c>
      <c r="E1568" s="35">
        <v>192.2</v>
      </c>
    </row>
    <row r="1569" spans="1:5" x14ac:dyDescent="0.3">
      <c r="A1569" s="31">
        <v>1731</v>
      </c>
      <c r="B1569" s="32" t="s">
        <v>3030</v>
      </c>
      <c r="C1569" s="33" t="s">
        <v>3031</v>
      </c>
      <c r="D1569" s="34" t="s">
        <v>15</v>
      </c>
      <c r="E1569" s="35">
        <v>421.4</v>
      </c>
    </row>
    <row r="1570" spans="1:5" x14ac:dyDescent="0.3">
      <c r="A1570" s="31">
        <v>1732</v>
      </c>
      <c r="B1570" s="32" t="s">
        <v>3032</v>
      </c>
      <c r="C1570" s="33" t="s">
        <v>3033</v>
      </c>
      <c r="D1570" s="34" t="s">
        <v>15</v>
      </c>
      <c r="E1570" s="35">
        <v>647.77</v>
      </c>
    </row>
    <row r="1571" spans="1:5" x14ac:dyDescent="0.3">
      <c r="A1571" s="31">
        <v>1733</v>
      </c>
      <c r="B1571" s="32" t="s">
        <v>3034</v>
      </c>
      <c r="C1571" s="33" t="s">
        <v>3035</v>
      </c>
      <c r="D1571" s="34" t="s">
        <v>15</v>
      </c>
      <c r="E1571" s="35">
        <v>614.78</v>
      </c>
    </row>
    <row r="1572" spans="1:5" x14ac:dyDescent="0.3">
      <c r="A1572" s="31">
        <v>1734</v>
      </c>
      <c r="B1572" s="32" t="s">
        <v>3036</v>
      </c>
      <c r="C1572" s="33" t="s">
        <v>3037</v>
      </c>
      <c r="D1572" s="34" t="s">
        <v>15</v>
      </c>
      <c r="E1572" s="35">
        <v>657.65</v>
      </c>
    </row>
    <row r="1573" spans="1:5" x14ac:dyDescent="0.3">
      <c r="A1573" s="31">
        <v>1735</v>
      </c>
      <c r="B1573" s="32" t="s">
        <v>3038</v>
      </c>
      <c r="C1573" s="33" t="s">
        <v>3039</v>
      </c>
      <c r="D1573" s="34" t="s">
        <v>15</v>
      </c>
      <c r="E1573" s="35">
        <v>150.5</v>
      </c>
    </row>
    <row r="1574" spans="1:5" x14ac:dyDescent="0.3">
      <c r="A1574" s="31">
        <v>1736</v>
      </c>
      <c r="B1574" s="32" t="s">
        <v>3040</v>
      </c>
      <c r="C1574" s="33" t="s">
        <v>3041</v>
      </c>
      <c r="D1574" s="34" t="s">
        <v>15</v>
      </c>
      <c r="E1574" s="35">
        <v>300.25</v>
      </c>
    </row>
    <row r="1575" spans="1:5" x14ac:dyDescent="0.3">
      <c r="A1575" s="31">
        <v>1737</v>
      </c>
      <c r="B1575" s="32" t="s">
        <v>3042</v>
      </c>
      <c r="C1575" s="33" t="s">
        <v>3043</v>
      </c>
      <c r="D1575" s="34" t="s">
        <v>15</v>
      </c>
      <c r="E1575" s="35">
        <v>914.65</v>
      </c>
    </row>
    <row r="1576" spans="1:5" x14ac:dyDescent="0.3">
      <c r="A1576" s="31">
        <v>1738</v>
      </c>
      <c r="B1576" s="32" t="s">
        <v>3044</v>
      </c>
      <c r="C1576" s="33" t="s">
        <v>3045</v>
      </c>
      <c r="D1576" s="34" t="s">
        <v>15</v>
      </c>
      <c r="E1576" s="35">
        <v>1004.9</v>
      </c>
    </row>
    <row r="1577" spans="1:5" x14ac:dyDescent="0.3">
      <c r="A1577" s="31">
        <v>1739</v>
      </c>
      <c r="B1577" s="32" t="s">
        <v>3046</v>
      </c>
      <c r="C1577" s="33" t="s">
        <v>3047</v>
      </c>
      <c r="D1577" s="34" t="s">
        <v>15</v>
      </c>
      <c r="E1577" s="35">
        <v>308.43</v>
      </c>
    </row>
    <row r="1578" spans="1:5" x14ac:dyDescent="0.3">
      <c r="A1578" s="31">
        <v>1740</v>
      </c>
      <c r="B1578" s="32" t="s">
        <v>3048</v>
      </c>
      <c r="C1578" s="33" t="s">
        <v>3049</v>
      </c>
      <c r="D1578" s="34" t="s">
        <v>15</v>
      </c>
      <c r="E1578" s="35">
        <v>522.80999999999995</v>
      </c>
    </row>
    <row r="1579" spans="1:5" x14ac:dyDescent="0.3">
      <c r="A1579" s="31">
        <v>1741</v>
      </c>
      <c r="B1579" s="32" t="s">
        <v>3050</v>
      </c>
      <c r="C1579" s="33" t="s">
        <v>3051</v>
      </c>
      <c r="D1579" s="34" t="s">
        <v>15</v>
      </c>
      <c r="E1579" s="35">
        <v>598.73</v>
      </c>
    </row>
    <row r="1580" spans="1:5" x14ac:dyDescent="0.3">
      <c r="A1580" s="31">
        <v>1742</v>
      </c>
      <c r="B1580" s="32" t="s">
        <v>3052</v>
      </c>
      <c r="C1580" s="33" t="s">
        <v>3053</v>
      </c>
      <c r="D1580" s="34" t="s">
        <v>15</v>
      </c>
      <c r="E1580" s="35">
        <v>393.75</v>
      </c>
    </row>
    <row r="1581" spans="1:5" x14ac:dyDescent="0.3">
      <c r="A1581" s="31">
        <v>1743</v>
      </c>
      <c r="B1581" s="32" t="s">
        <v>3054</v>
      </c>
      <c r="C1581" s="33" t="s">
        <v>3055</v>
      </c>
      <c r="D1581" s="34" t="s">
        <v>15</v>
      </c>
      <c r="E1581" s="35">
        <v>581.83000000000004</v>
      </c>
    </row>
    <row r="1582" spans="1:5" x14ac:dyDescent="0.3">
      <c r="A1582" s="31">
        <v>1744</v>
      </c>
      <c r="B1582" s="32" t="s">
        <v>3056</v>
      </c>
      <c r="C1582" s="33" t="s">
        <v>3057</v>
      </c>
      <c r="D1582" s="34" t="s">
        <v>15</v>
      </c>
      <c r="E1582" s="35">
        <v>425.02</v>
      </c>
    </row>
    <row r="1583" spans="1:5" ht="21.6" x14ac:dyDescent="0.3">
      <c r="A1583" s="31">
        <v>1745</v>
      </c>
      <c r="B1583" s="32" t="s">
        <v>3058</v>
      </c>
      <c r="C1583" s="33" t="s">
        <v>3059</v>
      </c>
      <c r="D1583" s="34" t="s">
        <v>3060</v>
      </c>
      <c r="E1583" s="35">
        <v>324.14999999999998</v>
      </c>
    </row>
    <row r="1584" spans="1:5" x14ac:dyDescent="0.3">
      <c r="A1584" s="31">
        <v>1746</v>
      </c>
      <c r="B1584" s="32" t="s">
        <v>3061</v>
      </c>
      <c r="C1584" s="33" t="s">
        <v>3062</v>
      </c>
      <c r="D1584" s="34" t="s">
        <v>15</v>
      </c>
      <c r="E1584" s="35">
        <v>222.6</v>
      </c>
    </row>
    <row r="1585" spans="1:5" x14ac:dyDescent="0.3">
      <c r="A1585" s="31">
        <v>1747</v>
      </c>
      <c r="B1585" s="32" t="s">
        <v>3063</v>
      </c>
      <c r="C1585" s="33" t="s">
        <v>3064</v>
      </c>
      <c r="D1585" s="34" t="s">
        <v>15</v>
      </c>
      <c r="E1585" s="35">
        <v>473.99</v>
      </c>
    </row>
    <row r="1586" spans="1:5" x14ac:dyDescent="0.3">
      <c r="A1586" s="31">
        <v>1748</v>
      </c>
      <c r="B1586" s="32" t="s">
        <v>3065</v>
      </c>
      <c r="C1586" s="33" t="s">
        <v>3066</v>
      </c>
      <c r="D1586" s="34" t="s">
        <v>15</v>
      </c>
      <c r="E1586" s="35">
        <v>692.64</v>
      </c>
    </row>
    <row r="1587" spans="1:5" ht="20.399999999999999" x14ac:dyDescent="0.3">
      <c r="A1587" s="31">
        <v>1749</v>
      </c>
      <c r="B1587" s="32" t="s">
        <v>3067</v>
      </c>
      <c r="C1587" s="33" t="s">
        <v>3068</v>
      </c>
      <c r="D1587" s="34" t="s">
        <v>15</v>
      </c>
      <c r="E1587" s="35">
        <v>910.4</v>
      </c>
    </row>
    <row r="1588" spans="1:5" x14ac:dyDescent="0.3">
      <c r="A1588" s="31">
        <v>1750</v>
      </c>
      <c r="B1588" s="32" t="s">
        <v>3069</v>
      </c>
      <c r="C1588" s="33" t="s">
        <v>3070</v>
      </c>
      <c r="D1588" s="34" t="s">
        <v>15</v>
      </c>
      <c r="E1588" s="35">
        <v>188.92</v>
      </c>
    </row>
    <row r="1589" spans="1:5" x14ac:dyDescent="0.3">
      <c r="A1589" s="31">
        <v>1751</v>
      </c>
      <c r="B1589" s="32" t="s">
        <v>3071</v>
      </c>
      <c r="C1589" s="33" t="s">
        <v>3072</v>
      </c>
      <c r="D1589" s="34" t="s">
        <v>15</v>
      </c>
      <c r="E1589" s="35">
        <v>226.61</v>
      </c>
    </row>
    <row r="1590" spans="1:5" x14ac:dyDescent="0.3">
      <c r="A1590" s="31">
        <v>1752</v>
      </c>
      <c r="B1590" s="32" t="s">
        <v>3073</v>
      </c>
      <c r="C1590" s="33" t="s">
        <v>3074</v>
      </c>
      <c r="D1590" s="34" t="s">
        <v>15</v>
      </c>
      <c r="E1590" s="35">
        <v>371.16</v>
      </c>
    </row>
    <row r="1591" spans="1:5" x14ac:dyDescent="0.3">
      <c r="A1591" s="31">
        <v>1753</v>
      </c>
      <c r="B1591" s="32" t="s">
        <v>3075</v>
      </c>
      <c r="C1591" s="33" t="s">
        <v>3076</v>
      </c>
      <c r="D1591" s="34" t="s">
        <v>15</v>
      </c>
      <c r="E1591" s="35">
        <v>408.85</v>
      </c>
    </row>
    <row r="1592" spans="1:5" x14ac:dyDescent="0.3">
      <c r="A1592" s="31">
        <v>1754</v>
      </c>
      <c r="B1592" s="32" t="s">
        <v>3077</v>
      </c>
      <c r="C1592" s="33" t="s">
        <v>3078</v>
      </c>
      <c r="D1592" s="34" t="s">
        <v>15</v>
      </c>
      <c r="E1592" s="35">
        <v>188.07</v>
      </c>
    </row>
    <row r="1593" spans="1:5" x14ac:dyDescent="0.3">
      <c r="A1593" s="31">
        <v>1755</v>
      </c>
      <c r="B1593" s="32" t="s">
        <v>3079</v>
      </c>
      <c r="C1593" s="33" t="s">
        <v>3080</v>
      </c>
      <c r="D1593" s="34" t="s">
        <v>15</v>
      </c>
      <c r="E1593" s="35">
        <v>395.08</v>
      </c>
    </row>
    <row r="1594" spans="1:5" x14ac:dyDescent="0.3">
      <c r="A1594" s="31">
        <v>1756</v>
      </c>
      <c r="B1594" s="32" t="s">
        <v>3081</v>
      </c>
      <c r="C1594" s="33" t="s">
        <v>3082</v>
      </c>
      <c r="D1594" s="34" t="s">
        <v>15</v>
      </c>
      <c r="E1594" s="35">
        <v>395.08</v>
      </c>
    </row>
    <row r="1595" spans="1:5" x14ac:dyDescent="0.3">
      <c r="A1595" s="31">
        <v>1757</v>
      </c>
      <c r="B1595" s="32" t="s">
        <v>3083</v>
      </c>
      <c r="C1595" s="33" t="s">
        <v>3084</v>
      </c>
      <c r="D1595" s="34" t="s">
        <v>15</v>
      </c>
      <c r="E1595" s="35">
        <v>344.55</v>
      </c>
    </row>
    <row r="1596" spans="1:5" x14ac:dyDescent="0.3">
      <c r="A1596" s="31">
        <v>1758</v>
      </c>
      <c r="B1596" s="32" t="s">
        <v>3085</v>
      </c>
      <c r="C1596" s="33" t="s">
        <v>3086</v>
      </c>
      <c r="D1596" s="34" t="s">
        <v>15</v>
      </c>
      <c r="E1596" s="35">
        <v>292.45</v>
      </c>
    </row>
    <row r="1597" spans="1:5" x14ac:dyDescent="0.3">
      <c r="A1597" s="31">
        <v>1759</v>
      </c>
      <c r="B1597" s="32" t="s">
        <v>3087</v>
      </c>
      <c r="C1597" s="33" t="s">
        <v>3088</v>
      </c>
      <c r="D1597" s="34" t="s">
        <v>15</v>
      </c>
      <c r="E1597" s="35">
        <v>454.2</v>
      </c>
    </row>
    <row r="1598" spans="1:5" x14ac:dyDescent="0.3">
      <c r="A1598" s="31">
        <v>1760</v>
      </c>
      <c r="B1598" s="32" t="s">
        <v>3089</v>
      </c>
      <c r="C1598" s="33" t="s">
        <v>3090</v>
      </c>
      <c r="D1598" s="34" t="s">
        <v>15</v>
      </c>
      <c r="E1598" s="35">
        <v>452.36</v>
      </c>
    </row>
    <row r="1599" spans="1:5" x14ac:dyDescent="0.3">
      <c r="A1599" s="31">
        <v>1761</v>
      </c>
      <c r="B1599" s="32" t="s">
        <v>3091</v>
      </c>
      <c r="C1599" s="33" t="s">
        <v>3092</v>
      </c>
      <c r="D1599" s="34" t="s">
        <v>15</v>
      </c>
      <c r="E1599" s="35">
        <v>223.16</v>
      </c>
    </row>
    <row r="1600" spans="1:5" x14ac:dyDescent="0.3">
      <c r="A1600" s="31">
        <v>1762</v>
      </c>
      <c r="B1600" s="32" t="s">
        <v>3093</v>
      </c>
      <c r="C1600" s="33" t="s">
        <v>3094</v>
      </c>
      <c r="D1600" s="34" t="s">
        <v>15</v>
      </c>
      <c r="E1600" s="35">
        <v>283.85000000000002</v>
      </c>
    </row>
    <row r="1601" spans="1:5" x14ac:dyDescent="0.3">
      <c r="A1601" s="31">
        <v>1763</v>
      </c>
      <c r="B1601" s="32" t="s">
        <v>3095</v>
      </c>
      <c r="C1601" s="33" t="s">
        <v>3096</v>
      </c>
      <c r="D1601" s="34" t="s">
        <v>15</v>
      </c>
      <c r="E1601" s="35">
        <v>501.73</v>
      </c>
    </row>
    <row r="1602" spans="1:5" x14ac:dyDescent="0.3">
      <c r="A1602" s="31">
        <v>1764</v>
      </c>
      <c r="B1602" s="32" t="s">
        <v>3097</v>
      </c>
      <c r="C1602" s="33" t="s">
        <v>3098</v>
      </c>
      <c r="D1602" s="34" t="s">
        <v>15</v>
      </c>
      <c r="E1602" s="35">
        <v>247.22</v>
      </c>
    </row>
    <row r="1603" spans="1:5" x14ac:dyDescent="0.3">
      <c r="A1603" s="31">
        <v>1765</v>
      </c>
      <c r="B1603" s="32" t="s">
        <v>3099</v>
      </c>
      <c r="C1603" s="33" t="s">
        <v>3100</v>
      </c>
      <c r="D1603" s="34" t="s">
        <v>15</v>
      </c>
      <c r="E1603" s="35">
        <v>308.36</v>
      </c>
    </row>
    <row r="1604" spans="1:5" x14ac:dyDescent="0.3">
      <c r="A1604" s="31">
        <v>1766</v>
      </c>
      <c r="B1604" s="32" t="s">
        <v>3101</v>
      </c>
      <c r="C1604" s="33" t="s">
        <v>3102</v>
      </c>
      <c r="D1604" s="34" t="s">
        <v>15</v>
      </c>
      <c r="E1604" s="35">
        <v>261.43</v>
      </c>
    </row>
    <row r="1605" spans="1:5" x14ac:dyDescent="0.3">
      <c r="A1605" s="31">
        <v>1767</v>
      </c>
      <c r="B1605" s="32" t="s">
        <v>3103</v>
      </c>
      <c r="C1605" s="33" t="s">
        <v>3104</v>
      </c>
      <c r="D1605" s="34" t="s">
        <v>15</v>
      </c>
      <c r="E1605" s="35">
        <v>320.95999999999998</v>
      </c>
    </row>
    <row r="1606" spans="1:5" x14ac:dyDescent="0.3">
      <c r="A1606" s="31">
        <v>1768</v>
      </c>
      <c r="B1606" s="32" t="s">
        <v>3105</v>
      </c>
      <c r="C1606" s="33" t="s">
        <v>3106</v>
      </c>
      <c r="D1606" s="34" t="s">
        <v>15</v>
      </c>
      <c r="E1606" s="35">
        <v>483.47</v>
      </c>
    </row>
    <row r="1607" spans="1:5" x14ac:dyDescent="0.3">
      <c r="A1607" s="31">
        <v>1769</v>
      </c>
      <c r="B1607" s="32" t="s">
        <v>3107</v>
      </c>
      <c r="C1607" s="33" t="s">
        <v>3108</v>
      </c>
      <c r="D1607" s="34" t="s">
        <v>15</v>
      </c>
      <c r="E1607" s="35">
        <v>230.64</v>
      </c>
    </row>
    <row r="1608" spans="1:5" x14ac:dyDescent="0.3">
      <c r="A1608" s="31">
        <v>1775</v>
      </c>
      <c r="B1608" s="32" t="s">
        <v>3109</v>
      </c>
      <c r="C1608" s="33" t="s">
        <v>3110</v>
      </c>
      <c r="D1608" s="34" t="s">
        <v>15</v>
      </c>
      <c r="E1608" s="35">
        <v>280.70999999999998</v>
      </c>
    </row>
    <row r="1609" spans="1:5" x14ac:dyDescent="0.3">
      <c r="A1609" s="31">
        <v>1776</v>
      </c>
      <c r="B1609" s="32" t="s">
        <v>3111</v>
      </c>
      <c r="C1609" s="33" t="s">
        <v>3112</v>
      </c>
      <c r="D1609" s="34" t="s">
        <v>15</v>
      </c>
      <c r="E1609" s="35">
        <v>419.77</v>
      </c>
    </row>
    <row r="1610" spans="1:5" x14ac:dyDescent="0.3">
      <c r="A1610" s="31">
        <v>1777</v>
      </c>
      <c r="B1610" s="32" t="s">
        <v>3113</v>
      </c>
      <c r="C1610" s="33" t="s">
        <v>3114</v>
      </c>
      <c r="D1610" s="34" t="s">
        <v>15</v>
      </c>
      <c r="E1610" s="35">
        <v>756.18</v>
      </c>
    </row>
    <row r="1611" spans="1:5" x14ac:dyDescent="0.3">
      <c r="A1611" s="31">
        <v>1778</v>
      </c>
      <c r="B1611" s="32" t="s">
        <v>3115</v>
      </c>
      <c r="C1611" s="33" t="s">
        <v>3116</v>
      </c>
      <c r="D1611" s="34" t="s">
        <v>15</v>
      </c>
      <c r="E1611" s="35">
        <v>399.5</v>
      </c>
    </row>
    <row r="1612" spans="1:5" x14ac:dyDescent="0.3">
      <c r="A1612" s="31">
        <v>1779</v>
      </c>
      <c r="B1612" s="32" t="s">
        <v>3117</v>
      </c>
      <c r="C1612" s="33" t="s">
        <v>3118</v>
      </c>
      <c r="D1612" s="34" t="s">
        <v>15</v>
      </c>
      <c r="E1612" s="35">
        <v>382.32</v>
      </c>
    </row>
    <row r="1613" spans="1:5" x14ac:dyDescent="0.3">
      <c r="A1613" s="31">
        <v>1780</v>
      </c>
      <c r="B1613" s="32" t="s">
        <v>3119</v>
      </c>
      <c r="C1613" s="33" t="s">
        <v>3120</v>
      </c>
      <c r="D1613" s="34" t="s">
        <v>15</v>
      </c>
      <c r="E1613" s="35">
        <v>276.55</v>
      </c>
    </row>
    <row r="1614" spans="1:5" x14ac:dyDescent="0.3">
      <c r="A1614" s="31">
        <v>1781</v>
      </c>
      <c r="B1614" s="32" t="s">
        <v>3121</v>
      </c>
      <c r="C1614" s="33" t="s">
        <v>3122</v>
      </c>
      <c r="D1614" s="34" t="s">
        <v>15</v>
      </c>
      <c r="E1614" s="35">
        <v>338.91</v>
      </c>
    </row>
    <row r="1615" spans="1:5" x14ac:dyDescent="0.3">
      <c r="A1615" s="31">
        <v>1782</v>
      </c>
      <c r="B1615" s="32" t="s">
        <v>3123</v>
      </c>
      <c r="C1615" s="33" t="s">
        <v>3124</v>
      </c>
      <c r="D1615" s="34" t="s">
        <v>15</v>
      </c>
      <c r="E1615" s="35">
        <v>384.17</v>
      </c>
    </row>
    <row r="1616" spans="1:5" x14ac:dyDescent="0.3">
      <c r="A1616" s="31">
        <v>1783</v>
      </c>
      <c r="B1616" s="32" t="s">
        <v>3125</v>
      </c>
      <c r="C1616" s="33" t="s">
        <v>3126</v>
      </c>
      <c r="D1616" s="34" t="s">
        <v>15</v>
      </c>
      <c r="E1616" s="35">
        <v>434.24</v>
      </c>
    </row>
    <row r="1617" spans="1:5" x14ac:dyDescent="0.3">
      <c r="A1617" s="31">
        <v>1784</v>
      </c>
      <c r="B1617" s="32" t="s">
        <v>3127</v>
      </c>
      <c r="C1617" s="33" t="s">
        <v>3128</v>
      </c>
      <c r="D1617" s="34" t="s">
        <v>15</v>
      </c>
      <c r="E1617" s="35">
        <v>66.86</v>
      </c>
    </row>
    <row r="1618" spans="1:5" x14ac:dyDescent="0.3">
      <c r="A1618" s="31">
        <v>1785</v>
      </c>
      <c r="B1618" s="32" t="s">
        <v>3129</v>
      </c>
      <c r="C1618" s="33" t="s">
        <v>3130</v>
      </c>
      <c r="D1618" s="34" t="s">
        <v>15</v>
      </c>
      <c r="E1618" s="35">
        <v>1125.18</v>
      </c>
    </row>
    <row r="1619" spans="1:5" x14ac:dyDescent="0.3">
      <c r="A1619" s="31">
        <v>1786</v>
      </c>
      <c r="B1619" s="32" t="s">
        <v>3131</v>
      </c>
      <c r="C1619" s="33" t="s">
        <v>3132</v>
      </c>
      <c r="D1619" s="34" t="s">
        <v>15</v>
      </c>
      <c r="E1619" s="35">
        <v>531.02</v>
      </c>
    </row>
    <row r="1620" spans="1:5" x14ac:dyDescent="0.3">
      <c r="A1620" s="31">
        <v>1787</v>
      </c>
      <c r="B1620" s="32" t="s">
        <v>3133</v>
      </c>
      <c r="C1620" s="33" t="s">
        <v>3134</v>
      </c>
      <c r="D1620" s="34" t="s">
        <v>15</v>
      </c>
      <c r="E1620" s="35">
        <v>813.51</v>
      </c>
    </row>
    <row r="1621" spans="1:5" x14ac:dyDescent="0.3">
      <c r="A1621" s="31">
        <v>1788</v>
      </c>
      <c r="B1621" s="32" t="s">
        <v>3135</v>
      </c>
      <c r="C1621" s="33" t="s">
        <v>3136</v>
      </c>
      <c r="D1621" s="34" t="s">
        <v>52</v>
      </c>
      <c r="E1621" s="35">
        <v>581.39</v>
      </c>
    </row>
    <row r="1622" spans="1:5" x14ac:dyDescent="0.3">
      <c r="A1622" s="31">
        <v>1789</v>
      </c>
      <c r="B1622" s="32" t="s">
        <v>3137</v>
      </c>
      <c r="C1622" s="33" t="s">
        <v>3138</v>
      </c>
      <c r="D1622" s="34" t="s">
        <v>15</v>
      </c>
      <c r="E1622" s="35">
        <v>231.62</v>
      </c>
    </row>
    <row r="1623" spans="1:5" x14ac:dyDescent="0.3">
      <c r="A1623" s="31">
        <v>1790</v>
      </c>
      <c r="B1623" s="32" t="s">
        <v>3139</v>
      </c>
      <c r="C1623" s="33" t="s">
        <v>3140</v>
      </c>
      <c r="D1623" s="34" t="s">
        <v>15</v>
      </c>
      <c r="E1623" s="35">
        <v>261.11</v>
      </c>
    </row>
    <row r="1624" spans="1:5" x14ac:dyDescent="0.3">
      <c r="A1624" s="31">
        <v>1791</v>
      </c>
      <c r="B1624" s="32" t="s">
        <v>3141</v>
      </c>
      <c r="C1624" s="33" t="s">
        <v>3142</v>
      </c>
      <c r="D1624" s="34" t="s">
        <v>15</v>
      </c>
      <c r="E1624" s="35">
        <v>265.07</v>
      </c>
    </row>
    <row r="1625" spans="1:5" x14ac:dyDescent="0.3">
      <c r="A1625" s="31">
        <v>1792</v>
      </c>
      <c r="B1625" s="32" t="s">
        <v>3143</v>
      </c>
      <c r="C1625" s="33" t="s">
        <v>3144</v>
      </c>
      <c r="D1625" s="34" t="s">
        <v>15</v>
      </c>
      <c r="E1625" s="35">
        <v>243.89</v>
      </c>
    </row>
    <row r="1626" spans="1:5" x14ac:dyDescent="0.3">
      <c r="A1626" s="31">
        <v>1793</v>
      </c>
      <c r="B1626" s="32" t="s">
        <v>3145</v>
      </c>
      <c r="C1626" s="33" t="s">
        <v>3146</v>
      </c>
      <c r="D1626" s="34" t="s">
        <v>15</v>
      </c>
      <c r="E1626" s="35">
        <v>274.38</v>
      </c>
    </row>
    <row r="1627" spans="1:5" x14ac:dyDescent="0.3">
      <c r="A1627" s="31">
        <v>1794</v>
      </c>
      <c r="B1627" s="32" t="s">
        <v>3147</v>
      </c>
      <c r="C1627" s="33" t="s">
        <v>3148</v>
      </c>
      <c r="D1627" s="34" t="s">
        <v>15</v>
      </c>
      <c r="E1627" s="35">
        <v>388.77</v>
      </c>
    </row>
    <row r="1628" spans="1:5" x14ac:dyDescent="0.3">
      <c r="A1628" s="31">
        <v>1795</v>
      </c>
      <c r="B1628" s="32" t="s">
        <v>3149</v>
      </c>
      <c r="C1628" s="33" t="s">
        <v>3150</v>
      </c>
      <c r="D1628" s="34" t="s">
        <v>15</v>
      </c>
      <c r="E1628" s="35">
        <v>390.53</v>
      </c>
    </row>
    <row r="1629" spans="1:5" x14ac:dyDescent="0.3">
      <c r="A1629" s="31">
        <v>1796</v>
      </c>
      <c r="B1629" s="32" t="s">
        <v>3151</v>
      </c>
      <c r="C1629" s="33" t="s">
        <v>3152</v>
      </c>
      <c r="D1629" s="34" t="s">
        <v>15</v>
      </c>
      <c r="E1629" s="35">
        <v>100.02</v>
      </c>
    </row>
    <row r="1630" spans="1:5" x14ac:dyDescent="0.3">
      <c r="A1630" s="31">
        <v>1797</v>
      </c>
      <c r="B1630" s="32" t="s">
        <v>3153</v>
      </c>
      <c r="C1630" s="33" t="s">
        <v>3154</v>
      </c>
      <c r="D1630" s="34" t="s">
        <v>52</v>
      </c>
      <c r="E1630" s="35">
        <v>581.39</v>
      </c>
    </row>
    <row r="1631" spans="1:5" x14ac:dyDescent="0.3">
      <c r="A1631" s="31">
        <v>1798</v>
      </c>
      <c r="B1631" s="32" t="s">
        <v>3155</v>
      </c>
      <c r="C1631" s="33" t="s">
        <v>3156</v>
      </c>
      <c r="D1631" s="34" t="s">
        <v>15</v>
      </c>
      <c r="E1631" s="35">
        <v>439.66</v>
      </c>
    </row>
    <row r="1632" spans="1:5" x14ac:dyDescent="0.3">
      <c r="A1632" s="31">
        <v>1799</v>
      </c>
      <c r="B1632" s="32" t="s">
        <v>3157</v>
      </c>
      <c r="C1632" s="33" t="s">
        <v>3158</v>
      </c>
      <c r="D1632" s="34" t="s">
        <v>15</v>
      </c>
      <c r="E1632" s="35">
        <v>3041.71</v>
      </c>
    </row>
    <row r="1633" spans="1:5" x14ac:dyDescent="0.3">
      <c r="A1633" s="31">
        <v>1800</v>
      </c>
      <c r="B1633" s="32" t="s">
        <v>3159</v>
      </c>
      <c r="C1633" s="33" t="s">
        <v>3160</v>
      </c>
      <c r="D1633" s="34" t="s">
        <v>15</v>
      </c>
      <c r="E1633" s="35">
        <v>3533.72</v>
      </c>
    </row>
    <row r="1634" spans="1:5" x14ac:dyDescent="0.3">
      <c r="A1634" s="31">
        <v>1801</v>
      </c>
      <c r="B1634" s="32" t="s">
        <v>3161</v>
      </c>
      <c r="C1634" s="33" t="s">
        <v>3162</v>
      </c>
      <c r="D1634" s="34" t="s">
        <v>15</v>
      </c>
      <c r="E1634" s="35">
        <v>1132.68</v>
      </c>
    </row>
    <row r="1635" spans="1:5" x14ac:dyDescent="0.3">
      <c r="A1635" s="31">
        <v>1802</v>
      </c>
      <c r="B1635" s="32" t="s">
        <v>3163</v>
      </c>
      <c r="C1635" s="33" t="s">
        <v>3164</v>
      </c>
      <c r="D1635" s="34" t="s">
        <v>15</v>
      </c>
      <c r="E1635" s="35">
        <v>5734.46</v>
      </c>
    </row>
    <row r="1636" spans="1:5" x14ac:dyDescent="0.3">
      <c r="A1636" s="31">
        <v>1803</v>
      </c>
      <c r="B1636" s="32" t="s">
        <v>3165</v>
      </c>
      <c r="C1636" s="33" t="s">
        <v>3166</v>
      </c>
      <c r="D1636" s="34" t="s">
        <v>15</v>
      </c>
      <c r="E1636" s="35">
        <v>2777.18</v>
      </c>
    </row>
    <row r="1637" spans="1:5" x14ac:dyDescent="0.3">
      <c r="A1637" s="31">
        <v>1804</v>
      </c>
      <c r="B1637" s="32" t="s">
        <v>3167</v>
      </c>
      <c r="C1637" s="33" t="s">
        <v>3168</v>
      </c>
      <c r="D1637" s="34" t="s">
        <v>15</v>
      </c>
      <c r="E1637" s="35">
        <v>3761.08</v>
      </c>
    </row>
    <row r="1638" spans="1:5" x14ac:dyDescent="0.3">
      <c r="A1638" s="31">
        <v>1805</v>
      </c>
      <c r="B1638" s="32" t="s">
        <v>3169</v>
      </c>
      <c r="C1638" s="33" t="s">
        <v>3170</v>
      </c>
      <c r="D1638" s="34" t="s">
        <v>15</v>
      </c>
      <c r="E1638" s="35">
        <v>742.73</v>
      </c>
    </row>
    <row r="1639" spans="1:5" x14ac:dyDescent="0.3">
      <c r="A1639" s="31">
        <v>1806</v>
      </c>
      <c r="B1639" s="32" t="s">
        <v>3171</v>
      </c>
      <c r="C1639" s="33" t="s">
        <v>3172</v>
      </c>
      <c r="D1639" s="34" t="s">
        <v>15</v>
      </c>
      <c r="E1639" s="35">
        <v>4556.72</v>
      </c>
    </row>
    <row r="1640" spans="1:5" x14ac:dyDescent="0.3">
      <c r="A1640" s="31">
        <v>1807</v>
      </c>
      <c r="B1640" s="32" t="s">
        <v>3173</v>
      </c>
      <c r="C1640" s="33" t="s">
        <v>3174</v>
      </c>
      <c r="D1640" s="34" t="s">
        <v>15</v>
      </c>
      <c r="E1640" s="35">
        <v>4341.83</v>
      </c>
    </row>
    <row r="1641" spans="1:5" x14ac:dyDescent="0.3">
      <c r="A1641" s="31">
        <v>1808</v>
      </c>
      <c r="B1641" s="32" t="s">
        <v>3175</v>
      </c>
      <c r="C1641" s="33" t="s">
        <v>3176</v>
      </c>
      <c r="D1641" s="34" t="s">
        <v>15</v>
      </c>
      <c r="E1641" s="35">
        <v>2063.12</v>
      </c>
    </row>
    <row r="1642" spans="1:5" x14ac:dyDescent="0.3">
      <c r="A1642" s="31">
        <v>1809</v>
      </c>
      <c r="B1642" s="32" t="s">
        <v>3177</v>
      </c>
      <c r="C1642" s="33" t="s">
        <v>3178</v>
      </c>
      <c r="D1642" s="34" t="s">
        <v>15</v>
      </c>
      <c r="E1642" s="35">
        <v>444.66</v>
      </c>
    </row>
    <row r="1643" spans="1:5" x14ac:dyDescent="0.3">
      <c r="A1643" s="31">
        <v>1810</v>
      </c>
      <c r="B1643" s="32" t="s">
        <v>3179</v>
      </c>
      <c r="C1643" s="33" t="s">
        <v>3180</v>
      </c>
      <c r="D1643" s="34" t="s">
        <v>15</v>
      </c>
      <c r="E1643" s="35">
        <v>4438.34</v>
      </c>
    </row>
    <row r="1644" spans="1:5" x14ac:dyDescent="0.3">
      <c r="A1644" s="31">
        <v>1811</v>
      </c>
      <c r="B1644" s="32" t="s">
        <v>3181</v>
      </c>
      <c r="C1644" s="33" t="s">
        <v>3182</v>
      </c>
      <c r="D1644" s="34" t="s">
        <v>15</v>
      </c>
      <c r="E1644" s="35">
        <v>407.51</v>
      </c>
    </row>
    <row r="1645" spans="1:5" x14ac:dyDescent="0.3">
      <c r="A1645" s="31">
        <v>1817</v>
      </c>
      <c r="B1645" s="32" t="s">
        <v>3183</v>
      </c>
      <c r="C1645" s="33" t="s">
        <v>3184</v>
      </c>
      <c r="D1645" s="34" t="s">
        <v>15</v>
      </c>
      <c r="E1645" s="35">
        <v>272.16000000000003</v>
      </c>
    </row>
    <row r="1646" spans="1:5" x14ac:dyDescent="0.3">
      <c r="A1646" s="31">
        <v>1818</v>
      </c>
      <c r="B1646" s="32" t="s">
        <v>3185</v>
      </c>
      <c r="C1646" s="33" t="s">
        <v>3186</v>
      </c>
      <c r="D1646" s="34" t="s">
        <v>15</v>
      </c>
      <c r="E1646" s="35">
        <v>750.02</v>
      </c>
    </row>
    <row r="1647" spans="1:5" x14ac:dyDescent="0.3">
      <c r="A1647" s="31">
        <v>1819</v>
      </c>
      <c r="B1647" s="32" t="s">
        <v>3187</v>
      </c>
      <c r="C1647" s="33" t="s">
        <v>3188</v>
      </c>
      <c r="D1647" s="34" t="s">
        <v>15</v>
      </c>
      <c r="E1647" s="35">
        <v>2733.97</v>
      </c>
    </row>
    <row r="1648" spans="1:5" x14ac:dyDescent="0.3">
      <c r="A1648" s="31">
        <v>1820</v>
      </c>
      <c r="B1648" s="32" t="s">
        <v>3189</v>
      </c>
      <c r="C1648" s="33" t="s">
        <v>3190</v>
      </c>
      <c r="D1648" s="34" t="s">
        <v>15</v>
      </c>
      <c r="E1648" s="35">
        <v>3548.23</v>
      </c>
    </row>
    <row r="1649" spans="1:5" x14ac:dyDescent="0.3">
      <c r="A1649" s="31">
        <v>1821</v>
      </c>
      <c r="B1649" s="32" t="s">
        <v>3191</v>
      </c>
      <c r="C1649" s="33" t="s">
        <v>3192</v>
      </c>
      <c r="D1649" s="34" t="s">
        <v>15</v>
      </c>
      <c r="E1649" s="35">
        <v>4332.34</v>
      </c>
    </row>
    <row r="1650" spans="1:5" x14ac:dyDescent="0.3">
      <c r="A1650" s="31">
        <v>1822</v>
      </c>
      <c r="B1650" s="32" t="s">
        <v>3193</v>
      </c>
      <c r="C1650" s="33" t="s">
        <v>3194</v>
      </c>
      <c r="D1650" s="34" t="s">
        <v>15</v>
      </c>
      <c r="E1650" s="35">
        <v>3532.82</v>
      </c>
    </row>
    <row r="1651" spans="1:5" x14ac:dyDescent="0.3">
      <c r="A1651" s="31">
        <v>1823</v>
      </c>
      <c r="B1651" s="32" t="s">
        <v>3195</v>
      </c>
      <c r="C1651" s="33" t="s">
        <v>3196</v>
      </c>
      <c r="D1651" s="34" t="s">
        <v>15</v>
      </c>
      <c r="E1651" s="35">
        <v>3744.44</v>
      </c>
    </row>
    <row r="1652" spans="1:5" x14ac:dyDescent="0.3">
      <c r="A1652" s="31">
        <v>1824</v>
      </c>
      <c r="B1652" s="32" t="s">
        <v>3197</v>
      </c>
      <c r="C1652" s="33" t="s">
        <v>3198</v>
      </c>
      <c r="D1652" s="34" t="s">
        <v>15</v>
      </c>
      <c r="E1652" s="35">
        <v>674.66</v>
      </c>
    </row>
    <row r="1653" spans="1:5" x14ac:dyDescent="0.3">
      <c r="A1653" s="31">
        <v>1825</v>
      </c>
      <c r="B1653" s="32" t="s">
        <v>3199</v>
      </c>
      <c r="C1653" s="33" t="s">
        <v>3200</v>
      </c>
      <c r="D1653" s="34" t="s">
        <v>15</v>
      </c>
      <c r="E1653" s="35">
        <v>744.89</v>
      </c>
    </row>
    <row r="1654" spans="1:5" x14ac:dyDescent="0.3">
      <c r="A1654" s="31">
        <v>1826</v>
      </c>
      <c r="B1654" s="32" t="s">
        <v>3201</v>
      </c>
      <c r="C1654" s="33" t="s">
        <v>3136</v>
      </c>
      <c r="D1654" s="34" t="s">
        <v>52</v>
      </c>
      <c r="E1654" s="35">
        <v>581.39</v>
      </c>
    </row>
    <row r="1655" spans="1:5" x14ac:dyDescent="0.3">
      <c r="A1655" s="31">
        <v>1827</v>
      </c>
      <c r="B1655" s="32" t="s">
        <v>3202</v>
      </c>
      <c r="C1655" s="33" t="s">
        <v>3203</v>
      </c>
      <c r="D1655" s="34" t="s">
        <v>15</v>
      </c>
      <c r="E1655" s="35">
        <v>1564.59</v>
      </c>
    </row>
    <row r="1656" spans="1:5" x14ac:dyDescent="0.3">
      <c r="A1656" s="31">
        <v>1828</v>
      </c>
      <c r="B1656" s="32" t="s">
        <v>3204</v>
      </c>
      <c r="C1656" s="33" t="s">
        <v>3205</v>
      </c>
      <c r="D1656" s="34" t="s">
        <v>15</v>
      </c>
      <c r="E1656" s="35">
        <v>903.79</v>
      </c>
    </row>
    <row r="1657" spans="1:5" x14ac:dyDescent="0.3">
      <c r="A1657" s="31">
        <v>1829</v>
      </c>
      <c r="B1657" s="32" t="s">
        <v>3206</v>
      </c>
      <c r="C1657" s="33" t="s">
        <v>3207</v>
      </c>
      <c r="D1657" s="34" t="s">
        <v>52</v>
      </c>
      <c r="E1657" s="35">
        <v>581.39</v>
      </c>
    </row>
    <row r="1658" spans="1:5" x14ac:dyDescent="0.3">
      <c r="A1658" s="31">
        <v>1830</v>
      </c>
      <c r="B1658" s="32" t="s">
        <v>3208</v>
      </c>
      <c r="C1658" s="33" t="s">
        <v>3209</v>
      </c>
      <c r="D1658" s="34" t="s">
        <v>15</v>
      </c>
      <c r="E1658" s="35">
        <v>1248.95</v>
      </c>
    </row>
    <row r="1659" spans="1:5" x14ac:dyDescent="0.3">
      <c r="A1659" s="31">
        <v>1831</v>
      </c>
      <c r="B1659" s="32" t="s">
        <v>3210</v>
      </c>
      <c r="C1659" s="33" t="s">
        <v>3211</v>
      </c>
      <c r="D1659" s="34" t="s">
        <v>15</v>
      </c>
      <c r="E1659" s="35">
        <v>1640.64</v>
      </c>
    </row>
    <row r="1660" spans="1:5" x14ac:dyDescent="0.3">
      <c r="A1660" s="31">
        <v>1832</v>
      </c>
      <c r="B1660" s="32" t="s">
        <v>3212</v>
      </c>
      <c r="C1660" s="33" t="s">
        <v>3213</v>
      </c>
      <c r="D1660" s="34" t="s">
        <v>99</v>
      </c>
      <c r="E1660" s="35">
        <v>48.74</v>
      </c>
    </row>
    <row r="1661" spans="1:5" x14ac:dyDescent="0.3">
      <c r="A1661" s="31">
        <v>1833</v>
      </c>
      <c r="B1661" s="32" t="s">
        <v>3214</v>
      </c>
      <c r="C1661" s="33" t="s">
        <v>3215</v>
      </c>
      <c r="D1661" s="34" t="s">
        <v>99</v>
      </c>
      <c r="E1661" s="35">
        <v>36.61</v>
      </c>
    </row>
    <row r="1662" spans="1:5" x14ac:dyDescent="0.3">
      <c r="A1662" s="31">
        <v>1834</v>
      </c>
      <c r="B1662" s="32" t="s">
        <v>3216</v>
      </c>
      <c r="C1662" s="33" t="s">
        <v>3217</v>
      </c>
      <c r="D1662" s="34" t="s">
        <v>99</v>
      </c>
      <c r="E1662" s="35">
        <v>47.69</v>
      </c>
    </row>
    <row r="1663" spans="1:5" x14ac:dyDescent="0.3">
      <c r="A1663" s="31">
        <v>1835</v>
      </c>
      <c r="B1663" s="32" t="s">
        <v>3218</v>
      </c>
      <c r="C1663" s="33" t="s">
        <v>3219</v>
      </c>
      <c r="D1663" s="34" t="s">
        <v>15</v>
      </c>
      <c r="E1663" s="35">
        <v>457.12</v>
      </c>
    </row>
    <row r="1664" spans="1:5" x14ac:dyDescent="0.3">
      <c r="A1664" s="31">
        <v>1836</v>
      </c>
      <c r="B1664" s="32" t="s">
        <v>3220</v>
      </c>
      <c r="C1664" s="33" t="s">
        <v>3221</v>
      </c>
      <c r="D1664" s="34" t="s">
        <v>15</v>
      </c>
      <c r="E1664" s="35">
        <v>377.22</v>
      </c>
    </row>
    <row r="1665" spans="1:5" x14ac:dyDescent="0.3">
      <c r="A1665" s="31">
        <v>1837</v>
      </c>
      <c r="B1665" s="32" t="s">
        <v>3222</v>
      </c>
      <c r="C1665" s="33" t="s">
        <v>3223</v>
      </c>
      <c r="D1665" s="34" t="s">
        <v>15</v>
      </c>
      <c r="E1665" s="35">
        <v>89.83</v>
      </c>
    </row>
    <row r="1666" spans="1:5" x14ac:dyDescent="0.3">
      <c r="A1666" s="31">
        <v>1838</v>
      </c>
      <c r="B1666" s="32" t="s">
        <v>3224</v>
      </c>
      <c r="C1666" s="33" t="s">
        <v>3225</v>
      </c>
      <c r="D1666" s="34" t="s">
        <v>15</v>
      </c>
      <c r="E1666" s="35">
        <v>53.89</v>
      </c>
    </row>
    <row r="1667" spans="1:5" x14ac:dyDescent="0.3">
      <c r="A1667" s="31">
        <v>1839</v>
      </c>
      <c r="B1667" s="32" t="s">
        <v>3226</v>
      </c>
      <c r="C1667" s="33" t="s">
        <v>3227</v>
      </c>
      <c r="D1667" s="34" t="s">
        <v>15</v>
      </c>
      <c r="E1667" s="35">
        <v>60.98</v>
      </c>
    </row>
    <row r="1668" spans="1:5" x14ac:dyDescent="0.3">
      <c r="A1668" s="31">
        <v>1840</v>
      </c>
      <c r="B1668" s="32" t="s">
        <v>3228</v>
      </c>
      <c r="C1668" s="33" t="s">
        <v>3229</v>
      </c>
      <c r="D1668" s="34" t="s">
        <v>15</v>
      </c>
      <c r="E1668" s="35">
        <v>48.12</v>
      </c>
    </row>
    <row r="1669" spans="1:5" ht="20.399999999999999" x14ac:dyDescent="0.3">
      <c r="A1669" s="31">
        <v>1841</v>
      </c>
      <c r="B1669" s="32" t="s">
        <v>3230</v>
      </c>
      <c r="C1669" s="33" t="s">
        <v>3231</v>
      </c>
      <c r="D1669" s="34" t="s">
        <v>15</v>
      </c>
      <c r="E1669" s="35">
        <v>3002.52</v>
      </c>
    </row>
    <row r="1670" spans="1:5" x14ac:dyDescent="0.3">
      <c r="A1670" s="31">
        <v>1842</v>
      </c>
      <c r="B1670" s="32" t="s">
        <v>3232</v>
      </c>
      <c r="C1670" s="33" t="s">
        <v>3233</v>
      </c>
      <c r="D1670" s="34" t="s">
        <v>15</v>
      </c>
      <c r="E1670" s="35">
        <v>127.08</v>
      </c>
    </row>
    <row r="1671" spans="1:5" x14ac:dyDescent="0.3">
      <c r="A1671" s="31">
        <v>1843</v>
      </c>
      <c r="B1671" s="32" t="s">
        <v>3234</v>
      </c>
      <c r="C1671" s="33" t="s">
        <v>3235</v>
      </c>
      <c r="D1671" s="34" t="s">
        <v>99</v>
      </c>
      <c r="E1671" s="35">
        <v>42.96</v>
      </c>
    </row>
    <row r="1672" spans="1:5" x14ac:dyDescent="0.3">
      <c r="A1672" s="31">
        <v>1844</v>
      </c>
      <c r="B1672" s="32" t="s">
        <v>3236</v>
      </c>
      <c r="C1672" s="33" t="s">
        <v>3237</v>
      </c>
      <c r="D1672" s="34" t="s">
        <v>52</v>
      </c>
      <c r="E1672" s="35">
        <v>581.39</v>
      </c>
    </row>
    <row r="1673" spans="1:5" x14ac:dyDescent="0.3">
      <c r="A1673" s="31">
        <v>1845</v>
      </c>
      <c r="B1673" s="32" t="s">
        <v>3238</v>
      </c>
      <c r="C1673" s="33" t="s">
        <v>3239</v>
      </c>
      <c r="D1673" s="34" t="s">
        <v>3240</v>
      </c>
      <c r="E1673" s="35">
        <v>0.82</v>
      </c>
    </row>
    <row r="1674" spans="1:5" x14ac:dyDescent="0.3">
      <c r="A1674" s="31">
        <v>1846</v>
      </c>
      <c r="B1674" s="32" t="s">
        <v>3241</v>
      </c>
      <c r="C1674" s="33" t="s">
        <v>3242</v>
      </c>
      <c r="D1674" s="34" t="s">
        <v>15</v>
      </c>
      <c r="E1674" s="35">
        <v>7.27</v>
      </c>
    </row>
    <row r="1675" spans="1:5" x14ac:dyDescent="0.3">
      <c r="A1675" s="31">
        <v>1847</v>
      </c>
      <c r="B1675" s="32" t="s">
        <v>3243</v>
      </c>
      <c r="C1675" s="33" t="s">
        <v>3244</v>
      </c>
      <c r="D1675" s="34" t="s">
        <v>15</v>
      </c>
      <c r="E1675" s="35">
        <v>19.399999999999999</v>
      </c>
    </row>
    <row r="1676" spans="1:5" x14ac:dyDescent="0.3">
      <c r="A1676" s="31">
        <v>1848</v>
      </c>
      <c r="B1676" s="32" t="s">
        <v>3245</v>
      </c>
      <c r="C1676" s="33" t="s">
        <v>3246</v>
      </c>
      <c r="D1676" s="34" t="s">
        <v>15</v>
      </c>
      <c r="E1676" s="35">
        <v>14.55</v>
      </c>
    </row>
    <row r="1677" spans="1:5" x14ac:dyDescent="0.3">
      <c r="A1677" s="31">
        <v>1849</v>
      </c>
      <c r="B1677" s="32" t="s">
        <v>3247</v>
      </c>
      <c r="C1677" s="33" t="s">
        <v>3248</v>
      </c>
      <c r="D1677" s="34" t="s">
        <v>99</v>
      </c>
      <c r="E1677" s="35">
        <v>12.13</v>
      </c>
    </row>
    <row r="1678" spans="1:5" x14ac:dyDescent="0.3">
      <c r="A1678" s="31">
        <v>1850</v>
      </c>
      <c r="B1678" s="32" t="s">
        <v>3249</v>
      </c>
      <c r="C1678" s="33" t="s">
        <v>3250</v>
      </c>
      <c r="D1678" s="34" t="s">
        <v>15</v>
      </c>
      <c r="E1678" s="35">
        <v>2.06</v>
      </c>
    </row>
    <row r="1679" spans="1:5" x14ac:dyDescent="0.3">
      <c r="A1679" s="31">
        <v>1851</v>
      </c>
      <c r="B1679" s="32" t="s">
        <v>3251</v>
      </c>
      <c r="C1679" s="33" t="s">
        <v>3252</v>
      </c>
      <c r="D1679" s="34" t="s">
        <v>15</v>
      </c>
      <c r="E1679" s="35">
        <v>12.13</v>
      </c>
    </row>
    <row r="1680" spans="1:5" x14ac:dyDescent="0.3">
      <c r="A1680" s="31">
        <v>1852</v>
      </c>
      <c r="B1680" s="32" t="s">
        <v>3253</v>
      </c>
      <c r="C1680" s="33" t="s">
        <v>3254</v>
      </c>
      <c r="D1680" s="34" t="s">
        <v>99</v>
      </c>
      <c r="E1680" s="35">
        <v>9.6999999999999993</v>
      </c>
    </row>
    <row r="1681" spans="1:5" x14ac:dyDescent="0.3">
      <c r="A1681" s="31">
        <v>1853</v>
      </c>
      <c r="B1681" s="32" t="s">
        <v>3255</v>
      </c>
      <c r="C1681" s="33" t="s">
        <v>3256</v>
      </c>
      <c r="D1681" s="34" t="s">
        <v>15</v>
      </c>
      <c r="E1681" s="35">
        <v>103.71</v>
      </c>
    </row>
    <row r="1682" spans="1:5" x14ac:dyDescent="0.3">
      <c r="A1682" s="31">
        <v>1854</v>
      </c>
      <c r="B1682" s="32" t="s">
        <v>3257</v>
      </c>
      <c r="C1682" s="33" t="s">
        <v>3258</v>
      </c>
      <c r="D1682" s="34" t="s">
        <v>15</v>
      </c>
      <c r="E1682" s="35">
        <v>69.14</v>
      </c>
    </row>
    <row r="1683" spans="1:5" x14ac:dyDescent="0.3">
      <c r="A1683" s="31">
        <v>1860</v>
      </c>
      <c r="B1683" s="32" t="s">
        <v>3259</v>
      </c>
      <c r="C1683" s="33" t="s">
        <v>3260</v>
      </c>
      <c r="D1683" s="34" t="s">
        <v>99</v>
      </c>
      <c r="E1683" s="35">
        <v>34.57</v>
      </c>
    </row>
    <row r="1684" spans="1:5" x14ac:dyDescent="0.3">
      <c r="A1684" s="31">
        <v>1861</v>
      </c>
      <c r="B1684" s="32" t="s">
        <v>3261</v>
      </c>
      <c r="C1684" s="33" t="s">
        <v>3262</v>
      </c>
      <c r="D1684" s="34" t="s">
        <v>15</v>
      </c>
      <c r="E1684" s="35">
        <v>138.28</v>
      </c>
    </row>
    <row r="1685" spans="1:5" x14ac:dyDescent="0.3">
      <c r="A1685" s="31">
        <v>1862</v>
      </c>
      <c r="B1685" s="32" t="s">
        <v>3263</v>
      </c>
      <c r="C1685" s="33" t="s">
        <v>3264</v>
      </c>
      <c r="D1685" s="34" t="s">
        <v>15</v>
      </c>
      <c r="E1685" s="35">
        <v>31.53</v>
      </c>
    </row>
    <row r="1686" spans="1:5" x14ac:dyDescent="0.3">
      <c r="A1686" s="31">
        <v>1863</v>
      </c>
      <c r="B1686" s="32" t="s">
        <v>3265</v>
      </c>
      <c r="C1686" s="33" t="s">
        <v>3266</v>
      </c>
      <c r="D1686" s="34" t="s">
        <v>15</v>
      </c>
      <c r="E1686" s="35">
        <v>173.92</v>
      </c>
    </row>
    <row r="1687" spans="1:5" x14ac:dyDescent="0.3">
      <c r="A1687" s="31">
        <v>1864</v>
      </c>
      <c r="B1687" s="32" t="s">
        <v>3267</v>
      </c>
      <c r="C1687" s="33" t="s">
        <v>3268</v>
      </c>
      <c r="D1687" s="34" t="s">
        <v>15</v>
      </c>
      <c r="E1687" s="35">
        <v>24.26</v>
      </c>
    </row>
    <row r="1688" spans="1:5" x14ac:dyDescent="0.3">
      <c r="A1688" s="31">
        <v>1865</v>
      </c>
      <c r="B1688" s="32" t="s">
        <v>3269</v>
      </c>
      <c r="C1688" s="33" t="s">
        <v>3270</v>
      </c>
      <c r="D1688" s="34" t="s">
        <v>15</v>
      </c>
      <c r="E1688" s="35">
        <v>34.57</v>
      </c>
    </row>
    <row r="1689" spans="1:5" x14ac:dyDescent="0.3">
      <c r="A1689" s="31">
        <v>1866</v>
      </c>
      <c r="B1689" s="32" t="s">
        <v>3271</v>
      </c>
      <c r="C1689" s="33" t="s">
        <v>3272</v>
      </c>
      <c r="D1689" s="34" t="s">
        <v>15</v>
      </c>
      <c r="E1689" s="35">
        <v>22.32</v>
      </c>
    </row>
    <row r="1690" spans="1:5" x14ac:dyDescent="0.3">
      <c r="A1690" s="31">
        <v>1867</v>
      </c>
      <c r="B1690" s="32" t="s">
        <v>3273</v>
      </c>
      <c r="C1690" s="33" t="s">
        <v>3274</v>
      </c>
      <c r="D1690" s="34" t="s">
        <v>15</v>
      </c>
      <c r="E1690" s="35">
        <v>312.2</v>
      </c>
    </row>
    <row r="1691" spans="1:5" x14ac:dyDescent="0.3">
      <c r="A1691" s="31">
        <v>1868</v>
      </c>
      <c r="B1691" s="32" t="s">
        <v>3275</v>
      </c>
      <c r="C1691" s="33" t="s">
        <v>3276</v>
      </c>
      <c r="D1691" s="34" t="s">
        <v>15</v>
      </c>
      <c r="E1691" s="35">
        <v>346.77</v>
      </c>
    </row>
    <row r="1692" spans="1:5" x14ac:dyDescent="0.3">
      <c r="A1692" s="31">
        <v>1869</v>
      </c>
      <c r="B1692" s="32" t="s">
        <v>3277</v>
      </c>
      <c r="C1692" s="33" t="s">
        <v>3278</v>
      </c>
      <c r="D1692" s="34" t="s">
        <v>15</v>
      </c>
      <c r="E1692" s="35">
        <v>242.6</v>
      </c>
    </row>
    <row r="1693" spans="1:5" x14ac:dyDescent="0.3">
      <c r="A1693" s="31">
        <v>1870</v>
      </c>
      <c r="B1693" s="32" t="s">
        <v>3279</v>
      </c>
      <c r="C1693" s="33" t="s">
        <v>3280</v>
      </c>
      <c r="D1693" s="34" t="s">
        <v>15</v>
      </c>
      <c r="E1693" s="35">
        <v>97.04</v>
      </c>
    </row>
    <row r="1694" spans="1:5" x14ac:dyDescent="0.3">
      <c r="A1694" s="31">
        <v>1871</v>
      </c>
      <c r="B1694" s="32" t="s">
        <v>3281</v>
      </c>
      <c r="C1694" s="33" t="s">
        <v>3282</v>
      </c>
      <c r="D1694" s="34" t="s">
        <v>15</v>
      </c>
      <c r="E1694" s="35">
        <v>72.78</v>
      </c>
    </row>
    <row r="1695" spans="1:5" x14ac:dyDescent="0.3">
      <c r="A1695" s="31">
        <v>1872</v>
      </c>
      <c r="B1695" s="32" t="s">
        <v>3283</v>
      </c>
      <c r="C1695" s="33" t="s">
        <v>3284</v>
      </c>
      <c r="D1695" s="34" t="s">
        <v>15</v>
      </c>
      <c r="E1695" s="35">
        <v>103.71</v>
      </c>
    </row>
    <row r="1696" spans="1:5" x14ac:dyDescent="0.3">
      <c r="A1696" s="31">
        <v>1873</v>
      </c>
      <c r="B1696" s="32" t="s">
        <v>3285</v>
      </c>
      <c r="C1696" s="33" t="s">
        <v>3286</v>
      </c>
      <c r="D1696" s="34" t="s">
        <v>15</v>
      </c>
      <c r="E1696" s="35">
        <v>20.61</v>
      </c>
    </row>
    <row r="1697" spans="1:5" x14ac:dyDescent="0.3">
      <c r="A1697" s="31">
        <v>1874</v>
      </c>
      <c r="B1697" s="32" t="s">
        <v>3287</v>
      </c>
      <c r="C1697" s="33" t="s">
        <v>3288</v>
      </c>
      <c r="D1697" s="34" t="s">
        <v>15</v>
      </c>
      <c r="E1697" s="35">
        <v>72.78</v>
      </c>
    </row>
    <row r="1698" spans="1:5" x14ac:dyDescent="0.3">
      <c r="A1698" s="31">
        <v>1875</v>
      </c>
      <c r="B1698" s="32" t="s">
        <v>3289</v>
      </c>
      <c r="C1698" s="33" t="s">
        <v>3290</v>
      </c>
      <c r="D1698" s="34" t="s">
        <v>15</v>
      </c>
      <c r="E1698" s="35">
        <v>32.99</v>
      </c>
    </row>
    <row r="1699" spans="1:5" x14ac:dyDescent="0.3">
      <c r="A1699" s="31">
        <v>1876</v>
      </c>
      <c r="B1699" s="32" t="s">
        <v>3291</v>
      </c>
      <c r="C1699" s="33" t="s">
        <v>3292</v>
      </c>
      <c r="D1699" s="34" t="s">
        <v>15</v>
      </c>
      <c r="E1699" s="35">
        <v>10.3</v>
      </c>
    </row>
    <row r="1700" spans="1:5" x14ac:dyDescent="0.3">
      <c r="A1700" s="31">
        <v>1877</v>
      </c>
      <c r="B1700" s="32" t="s">
        <v>3293</v>
      </c>
      <c r="C1700" s="33" t="s">
        <v>3294</v>
      </c>
      <c r="D1700" s="34" t="s">
        <v>15</v>
      </c>
      <c r="E1700" s="35">
        <v>55.18</v>
      </c>
    </row>
    <row r="1701" spans="1:5" x14ac:dyDescent="0.3">
      <c r="A1701" s="31">
        <v>1878</v>
      </c>
      <c r="B1701" s="32" t="s">
        <v>3295</v>
      </c>
      <c r="C1701" s="33" t="s">
        <v>3296</v>
      </c>
      <c r="D1701" s="34" t="s">
        <v>52</v>
      </c>
      <c r="E1701" s="35">
        <v>581.39</v>
      </c>
    </row>
    <row r="1702" spans="1:5" x14ac:dyDescent="0.3">
      <c r="A1702" s="31">
        <v>1879</v>
      </c>
      <c r="B1702" s="32" t="s">
        <v>3297</v>
      </c>
      <c r="C1702" s="33" t="s">
        <v>3298</v>
      </c>
      <c r="D1702" s="34" t="s">
        <v>15</v>
      </c>
      <c r="E1702" s="35">
        <v>194.08</v>
      </c>
    </row>
    <row r="1703" spans="1:5" x14ac:dyDescent="0.3">
      <c r="A1703" s="31">
        <v>1880</v>
      </c>
      <c r="B1703" s="32" t="s">
        <v>3299</v>
      </c>
      <c r="C1703" s="33" t="s">
        <v>3300</v>
      </c>
      <c r="D1703" s="34" t="s">
        <v>15</v>
      </c>
      <c r="E1703" s="35">
        <v>242.6</v>
      </c>
    </row>
    <row r="1704" spans="1:5" x14ac:dyDescent="0.3">
      <c r="A1704" s="31">
        <v>1881</v>
      </c>
      <c r="B1704" s="32" t="s">
        <v>3301</v>
      </c>
      <c r="C1704" s="33" t="s">
        <v>3302</v>
      </c>
      <c r="D1704" s="34" t="s">
        <v>15</v>
      </c>
      <c r="E1704" s="35">
        <v>24.26</v>
      </c>
    </row>
    <row r="1705" spans="1:5" x14ac:dyDescent="0.3">
      <c r="A1705" s="31">
        <v>1882</v>
      </c>
      <c r="B1705" s="32" t="s">
        <v>3303</v>
      </c>
      <c r="C1705" s="33" t="s">
        <v>3304</v>
      </c>
      <c r="D1705" s="34" t="s">
        <v>15</v>
      </c>
      <c r="E1705" s="35">
        <v>12.13</v>
      </c>
    </row>
    <row r="1706" spans="1:5" x14ac:dyDescent="0.3">
      <c r="A1706" s="31">
        <v>1883</v>
      </c>
      <c r="B1706" s="32" t="s">
        <v>3305</v>
      </c>
      <c r="C1706" s="33" t="s">
        <v>3306</v>
      </c>
      <c r="D1706" s="34" t="s">
        <v>15</v>
      </c>
      <c r="E1706" s="35">
        <v>97.04</v>
      </c>
    </row>
    <row r="1707" spans="1:5" x14ac:dyDescent="0.3">
      <c r="A1707" s="31">
        <v>1884</v>
      </c>
      <c r="B1707" s="32" t="s">
        <v>3307</v>
      </c>
      <c r="C1707" s="33" t="s">
        <v>3308</v>
      </c>
      <c r="D1707" s="34" t="s">
        <v>99</v>
      </c>
      <c r="E1707" s="35">
        <v>12.13</v>
      </c>
    </row>
    <row r="1708" spans="1:5" x14ac:dyDescent="0.3">
      <c r="A1708" s="31">
        <v>1885</v>
      </c>
      <c r="B1708" s="32" t="s">
        <v>3309</v>
      </c>
      <c r="C1708" s="33" t="s">
        <v>3310</v>
      </c>
      <c r="D1708" s="34" t="s">
        <v>99</v>
      </c>
      <c r="E1708" s="35">
        <v>24.26</v>
      </c>
    </row>
    <row r="1709" spans="1:5" x14ac:dyDescent="0.3">
      <c r="A1709" s="31">
        <v>1886</v>
      </c>
      <c r="B1709" s="32" t="s">
        <v>3311</v>
      </c>
      <c r="C1709" s="33" t="s">
        <v>3312</v>
      </c>
      <c r="D1709" s="34" t="s">
        <v>99</v>
      </c>
      <c r="E1709" s="35">
        <v>6.06</v>
      </c>
    </row>
    <row r="1710" spans="1:5" x14ac:dyDescent="0.3">
      <c r="A1710" s="31">
        <v>1887</v>
      </c>
      <c r="B1710" s="32" t="s">
        <v>3313</v>
      </c>
      <c r="C1710" s="33" t="s">
        <v>3314</v>
      </c>
      <c r="D1710" s="34" t="s">
        <v>99</v>
      </c>
      <c r="E1710" s="35">
        <v>12.13</v>
      </c>
    </row>
    <row r="1711" spans="1:5" x14ac:dyDescent="0.3">
      <c r="A1711" s="31">
        <v>1888</v>
      </c>
      <c r="B1711" s="32" t="s">
        <v>3315</v>
      </c>
      <c r="C1711" s="33" t="s">
        <v>3316</v>
      </c>
      <c r="D1711" s="34" t="s">
        <v>15</v>
      </c>
      <c r="E1711" s="35">
        <v>24.26</v>
      </c>
    </row>
    <row r="1712" spans="1:5" x14ac:dyDescent="0.3">
      <c r="A1712" s="31">
        <v>1889</v>
      </c>
      <c r="B1712" s="32" t="s">
        <v>3317</v>
      </c>
      <c r="C1712" s="33" t="s">
        <v>3318</v>
      </c>
      <c r="D1712" s="34" t="s">
        <v>15</v>
      </c>
      <c r="E1712" s="35">
        <v>48.52</v>
      </c>
    </row>
    <row r="1713" spans="1:5" x14ac:dyDescent="0.3">
      <c r="A1713" s="31">
        <v>1890</v>
      </c>
      <c r="B1713" s="32" t="s">
        <v>3319</v>
      </c>
      <c r="C1713" s="33" t="s">
        <v>3320</v>
      </c>
      <c r="D1713" s="34" t="s">
        <v>99</v>
      </c>
      <c r="E1713" s="35">
        <v>1.21</v>
      </c>
    </row>
    <row r="1714" spans="1:5" x14ac:dyDescent="0.3">
      <c r="A1714" s="31">
        <v>1891</v>
      </c>
      <c r="B1714" s="32" t="s">
        <v>3321</v>
      </c>
      <c r="C1714" s="33" t="s">
        <v>3322</v>
      </c>
      <c r="D1714" s="34" t="s">
        <v>99</v>
      </c>
      <c r="E1714" s="35">
        <v>2.42</v>
      </c>
    </row>
    <row r="1715" spans="1:5" x14ac:dyDescent="0.3">
      <c r="A1715" s="31">
        <v>1892</v>
      </c>
      <c r="B1715" s="32" t="s">
        <v>3323</v>
      </c>
      <c r="C1715" s="33" t="s">
        <v>3324</v>
      </c>
      <c r="D1715" s="34" t="s">
        <v>99</v>
      </c>
      <c r="E1715" s="35">
        <v>1.45</v>
      </c>
    </row>
    <row r="1716" spans="1:5" x14ac:dyDescent="0.3">
      <c r="A1716" s="31">
        <v>1893</v>
      </c>
      <c r="B1716" s="32" t="s">
        <v>3325</v>
      </c>
      <c r="C1716" s="33" t="s">
        <v>3326</v>
      </c>
      <c r="D1716" s="34" t="s">
        <v>99</v>
      </c>
      <c r="E1716" s="35">
        <v>2.91</v>
      </c>
    </row>
    <row r="1717" spans="1:5" x14ac:dyDescent="0.3">
      <c r="A1717" s="31">
        <v>1894</v>
      </c>
      <c r="B1717" s="32" t="s">
        <v>3327</v>
      </c>
      <c r="C1717" s="33" t="s">
        <v>3328</v>
      </c>
      <c r="D1717" s="34" t="s">
        <v>15</v>
      </c>
      <c r="E1717" s="35">
        <v>9.6999999999999993</v>
      </c>
    </row>
    <row r="1718" spans="1:5" x14ac:dyDescent="0.3">
      <c r="A1718" s="31">
        <v>1895</v>
      </c>
      <c r="B1718" s="32" t="s">
        <v>3329</v>
      </c>
      <c r="C1718" s="33" t="s">
        <v>3330</v>
      </c>
      <c r="D1718" s="34" t="s">
        <v>15</v>
      </c>
      <c r="E1718" s="35">
        <v>24.26</v>
      </c>
    </row>
    <row r="1719" spans="1:5" x14ac:dyDescent="0.3">
      <c r="A1719" s="31">
        <v>1896</v>
      </c>
      <c r="B1719" s="32" t="s">
        <v>3331</v>
      </c>
      <c r="C1719" s="33" t="s">
        <v>3332</v>
      </c>
      <c r="D1719" s="34" t="s">
        <v>12</v>
      </c>
      <c r="E1719" s="35">
        <v>48.52</v>
      </c>
    </row>
    <row r="1720" spans="1:5" x14ac:dyDescent="0.3">
      <c r="A1720" s="31">
        <v>1897</v>
      </c>
      <c r="B1720" s="32" t="s">
        <v>3333</v>
      </c>
      <c r="C1720" s="33" t="s">
        <v>3334</v>
      </c>
      <c r="D1720" s="34" t="s">
        <v>15</v>
      </c>
      <c r="E1720" s="35">
        <v>9.6999999999999993</v>
      </c>
    </row>
    <row r="1721" spans="1:5" x14ac:dyDescent="0.3">
      <c r="A1721" s="31">
        <v>1898</v>
      </c>
      <c r="B1721" s="32" t="s">
        <v>3335</v>
      </c>
      <c r="C1721" s="33" t="s">
        <v>3336</v>
      </c>
      <c r="D1721" s="34" t="s">
        <v>15</v>
      </c>
      <c r="E1721" s="35">
        <v>24.26</v>
      </c>
    </row>
    <row r="1722" spans="1:5" x14ac:dyDescent="0.3">
      <c r="A1722" s="31">
        <v>1899</v>
      </c>
      <c r="B1722" s="32" t="s">
        <v>3337</v>
      </c>
      <c r="C1722" s="33" t="s">
        <v>3338</v>
      </c>
      <c r="D1722" s="34" t="s">
        <v>15</v>
      </c>
      <c r="E1722" s="35">
        <v>6.06</v>
      </c>
    </row>
    <row r="1723" spans="1:5" x14ac:dyDescent="0.3">
      <c r="A1723" s="31">
        <v>1900</v>
      </c>
      <c r="B1723" s="32" t="s">
        <v>3339</v>
      </c>
      <c r="C1723" s="33" t="s">
        <v>3340</v>
      </c>
      <c r="D1723" s="34" t="s">
        <v>15</v>
      </c>
      <c r="E1723" s="35">
        <v>24.26</v>
      </c>
    </row>
    <row r="1724" spans="1:5" x14ac:dyDescent="0.3">
      <c r="A1724" s="31">
        <v>1901</v>
      </c>
      <c r="B1724" s="32" t="s">
        <v>3341</v>
      </c>
      <c r="C1724" s="33" t="s">
        <v>3342</v>
      </c>
      <c r="D1724" s="34" t="s">
        <v>15</v>
      </c>
      <c r="E1724" s="35">
        <v>36.39</v>
      </c>
    </row>
    <row r="1725" spans="1:5" x14ac:dyDescent="0.3">
      <c r="A1725" s="31">
        <v>1902</v>
      </c>
      <c r="B1725" s="32" t="s">
        <v>3343</v>
      </c>
      <c r="C1725" s="33" t="s">
        <v>3344</v>
      </c>
      <c r="D1725" s="34" t="s">
        <v>15</v>
      </c>
      <c r="E1725" s="35">
        <v>48.52</v>
      </c>
    </row>
    <row r="1726" spans="1:5" x14ac:dyDescent="0.3">
      <c r="A1726" s="31">
        <v>1903</v>
      </c>
      <c r="B1726" s="32" t="s">
        <v>3345</v>
      </c>
      <c r="C1726" s="33" t="s">
        <v>3346</v>
      </c>
      <c r="D1726" s="34" t="s">
        <v>99</v>
      </c>
      <c r="E1726" s="35">
        <v>24.26</v>
      </c>
    </row>
    <row r="1727" spans="1:5" x14ac:dyDescent="0.3">
      <c r="A1727" s="31">
        <v>1904</v>
      </c>
      <c r="B1727" s="32" t="s">
        <v>3347</v>
      </c>
      <c r="C1727" s="33" t="s">
        <v>3348</v>
      </c>
      <c r="D1727" s="34" t="s">
        <v>52</v>
      </c>
      <c r="E1727" s="35">
        <v>581.39</v>
      </c>
    </row>
    <row r="1728" spans="1:5" x14ac:dyDescent="0.3">
      <c r="A1728" s="31">
        <v>1905</v>
      </c>
      <c r="B1728" s="32" t="s">
        <v>3349</v>
      </c>
      <c r="C1728" s="33" t="s">
        <v>3350</v>
      </c>
      <c r="D1728" s="34" t="s">
        <v>15</v>
      </c>
      <c r="E1728" s="35">
        <v>19.399999999999999</v>
      </c>
    </row>
    <row r="1729" spans="1:5" x14ac:dyDescent="0.3">
      <c r="A1729" s="31">
        <v>1906</v>
      </c>
      <c r="B1729" s="32" t="s">
        <v>3351</v>
      </c>
      <c r="C1729" s="33" t="s">
        <v>3352</v>
      </c>
      <c r="D1729" s="34" t="s">
        <v>15</v>
      </c>
      <c r="E1729" s="35">
        <v>29.11</v>
      </c>
    </row>
    <row r="1730" spans="1:5" x14ac:dyDescent="0.3">
      <c r="A1730" s="31">
        <v>1912</v>
      </c>
      <c r="B1730" s="32" t="s">
        <v>3353</v>
      </c>
      <c r="C1730" s="33" t="s">
        <v>3354</v>
      </c>
      <c r="D1730" s="34" t="s">
        <v>15</v>
      </c>
      <c r="E1730" s="35">
        <v>48.52</v>
      </c>
    </row>
    <row r="1731" spans="1:5" x14ac:dyDescent="0.3">
      <c r="A1731" s="31">
        <v>1913</v>
      </c>
      <c r="B1731" s="32" t="s">
        <v>3355</v>
      </c>
      <c r="C1731" s="33" t="s">
        <v>3356</v>
      </c>
      <c r="D1731" s="34" t="s">
        <v>15</v>
      </c>
      <c r="E1731" s="35">
        <v>72.78</v>
      </c>
    </row>
    <row r="1732" spans="1:5" x14ac:dyDescent="0.3">
      <c r="A1732" s="31">
        <v>1914</v>
      </c>
      <c r="B1732" s="32" t="s">
        <v>3357</v>
      </c>
      <c r="C1732" s="33" t="s">
        <v>3358</v>
      </c>
      <c r="D1732" s="34" t="s">
        <v>15</v>
      </c>
      <c r="E1732" s="35">
        <v>7.27</v>
      </c>
    </row>
    <row r="1733" spans="1:5" x14ac:dyDescent="0.3">
      <c r="A1733" s="31">
        <v>1915</v>
      </c>
      <c r="B1733" s="32" t="s">
        <v>3359</v>
      </c>
      <c r="C1733" s="33" t="s">
        <v>3360</v>
      </c>
      <c r="D1733" s="34" t="s">
        <v>15</v>
      </c>
      <c r="E1733" s="35">
        <v>7.27</v>
      </c>
    </row>
    <row r="1734" spans="1:5" x14ac:dyDescent="0.3">
      <c r="A1734" s="31">
        <v>1916</v>
      </c>
      <c r="B1734" s="32" t="s">
        <v>3361</v>
      </c>
      <c r="C1734" s="33" t="s">
        <v>3362</v>
      </c>
      <c r="D1734" s="34" t="s">
        <v>15</v>
      </c>
      <c r="E1734" s="35">
        <v>9.6999999999999993</v>
      </c>
    </row>
    <row r="1735" spans="1:5" x14ac:dyDescent="0.3">
      <c r="A1735" s="31">
        <v>1917</v>
      </c>
      <c r="B1735" s="32" t="s">
        <v>3363</v>
      </c>
      <c r="C1735" s="33" t="s">
        <v>3364</v>
      </c>
      <c r="D1735" s="34" t="s">
        <v>15</v>
      </c>
      <c r="E1735" s="35">
        <v>48.52</v>
      </c>
    </row>
    <row r="1736" spans="1:5" x14ac:dyDescent="0.3">
      <c r="A1736" s="31">
        <v>1918</v>
      </c>
      <c r="B1736" s="32" t="s">
        <v>3365</v>
      </c>
      <c r="C1736" s="33" t="s">
        <v>3366</v>
      </c>
      <c r="D1736" s="34" t="s">
        <v>15</v>
      </c>
      <c r="E1736" s="35">
        <v>72.78</v>
      </c>
    </row>
    <row r="1737" spans="1:5" x14ac:dyDescent="0.3">
      <c r="A1737" s="31">
        <v>1919</v>
      </c>
      <c r="B1737" s="32" t="s">
        <v>3367</v>
      </c>
      <c r="C1737" s="33" t="s">
        <v>3368</v>
      </c>
      <c r="D1737" s="34" t="s">
        <v>15</v>
      </c>
      <c r="E1737" s="35">
        <v>48.52</v>
      </c>
    </row>
    <row r="1738" spans="1:5" x14ac:dyDescent="0.3">
      <c r="A1738" s="31">
        <v>1920</v>
      </c>
      <c r="B1738" s="32" t="s">
        <v>3369</v>
      </c>
      <c r="C1738" s="33" t="s">
        <v>3370</v>
      </c>
      <c r="D1738" s="34" t="s">
        <v>15</v>
      </c>
      <c r="E1738" s="35">
        <v>72.78</v>
      </c>
    </row>
    <row r="1739" spans="1:5" x14ac:dyDescent="0.3">
      <c r="A1739" s="31">
        <v>1921</v>
      </c>
      <c r="B1739" s="32" t="s">
        <v>3371</v>
      </c>
      <c r="C1739" s="33" t="s">
        <v>3372</v>
      </c>
      <c r="D1739" s="34" t="s">
        <v>15</v>
      </c>
      <c r="E1739" s="35">
        <v>24.26</v>
      </c>
    </row>
    <row r="1740" spans="1:5" x14ac:dyDescent="0.3">
      <c r="A1740" s="31">
        <v>1922</v>
      </c>
      <c r="B1740" s="32" t="s">
        <v>3373</v>
      </c>
      <c r="C1740" s="33" t="s">
        <v>3374</v>
      </c>
      <c r="D1740" s="34" t="s">
        <v>15</v>
      </c>
      <c r="E1740" s="35">
        <v>72.78</v>
      </c>
    </row>
    <row r="1741" spans="1:5" x14ac:dyDescent="0.3">
      <c r="A1741" s="31">
        <v>1923</v>
      </c>
      <c r="B1741" s="32" t="s">
        <v>3375</v>
      </c>
      <c r="C1741" s="33" t="s">
        <v>3376</v>
      </c>
      <c r="D1741" s="34" t="s">
        <v>15</v>
      </c>
      <c r="E1741" s="35">
        <v>242.6</v>
      </c>
    </row>
    <row r="1742" spans="1:5" x14ac:dyDescent="0.3">
      <c r="A1742" s="31">
        <v>1924</v>
      </c>
      <c r="B1742" s="32" t="s">
        <v>3377</v>
      </c>
      <c r="C1742" s="33" t="s">
        <v>3378</v>
      </c>
      <c r="D1742" s="34" t="s">
        <v>15</v>
      </c>
      <c r="E1742" s="35">
        <v>388.16</v>
      </c>
    </row>
    <row r="1743" spans="1:5" x14ac:dyDescent="0.3">
      <c r="A1743" s="31">
        <v>1925</v>
      </c>
      <c r="B1743" s="32" t="s">
        <v>3379</v>
      </c>
      <c r="C1743" s="33" t="s">
        <v>3380</v>
      </c>
      <c r="D1743" s="34" t="s">
        <v>52</v>
      </c>
      <c r="E1743" s="35">
        <v>581.39</v>
      </c>
    </row>
    <row r="1744" spans="1:5" x14ac:dyDescent="0.3">
      <c r="A1744" s="31">
        <v>1926</v>
      </c>
      <c r="B1744" s="32" t="s">
        <v>3381</v>
      </c>
      <c r="C1744" s="33" t="s">
        <v>3382</v>
      </c>
      <c r="D1744" s="34" t="s">
        <v>15</v>
      </c>
      <c r="E1744" s="35">
        <v>24.26</v>
      </c>
    </row>
    <row r="1745" spans="1:5" x14ac:dyDescent="0.3">
      <c r="A1745" s="31">
        <v>1927</v>
      </c>
      <c r="B1745" s="32" t="s">
        <v>3383</v>
      </c>
      <c r="C1745" s="33" t="s">
        <v>3384</v>
      </c>
      <c r="D1745" s="34" t="s">
        <v>15</v>
      </c>
      <c r="E1745" s="35">
        <v>48.52</v>
      </c>
    </row>
    <row r="1746" spans="1:5" x14ac:dyDescent="0.3">
      <c r="A1746" s="31">
        <v>1928</v>
      </c>
      <c r="B1746" s="32" t="s">
        <v>3385</v>
      </c>
      <c r="C1746" s="33" t="s">
        <v>3386</v>
      </c>
      <c r="D1746" s="34" t="s">
        <v>99</v>
      </c>
      <c r="E1746" s="35">
        <v>24.26</v>
      </c>
    </row>
    <row r="1747" spans="1:5" x14ac:dyDescent="0.3">
      <c r="A1747" s="31">
        <v>1929</v>
      </c>
      <c r="B1747" s="32" t="s">
        <v>3387</v>
      </c>
      <c r="C1747" s="33" t="s">
        <v>3388</v>
      </c>
      <c r="D1747" s="34" t="s">
        <v>99</v>
      </c>
      <c r="E1747" s="35">
        <v>9.6999999999999993</v>
      </c>
    </row>
    <row r="1748" spans="1:5" x14ac:dyDescent="0.3">
      <c r="A1748" s="31">
        <v>1930</v>
      </c>
      <c r="B1748" s="32" t="s">
        <v>3389</v>
      </c>
      <c r="C1748" s="33" t="s">
        <v>3390</v>
      </c>
      <c r="D1748" s="34" t="s">
        <v>99</v>
      </c>
      <c r="E1748" s="35">
        <v>12.13</v>
      </c>
    </row>
    <row r="1749" spans="1:5" x14ac:dyDescent="0.3">
      <c r="A1749" s="31">
        <v>1931</v>
      </c>
      <c r="B1749" s="32" t="s">
        <v>3391</v>
      </c>
      <c r="C1749" s="33" t="s">
        <v>3392</v>
      </c>
      <c r="D1749" s="34" t="s">
        <v>15</v>
      </c>
      <c r="E1749" s="35">
        <v>9.6999999999999993</v>
      </c>
    </row>
    <row r="1750" spans="1:5" x14ac:dyDescent="0.3">
      <c r="A1750" s="31">
        <v>1932</v>
      </c>
      <c r="B1750" s="32" t="s">
        <v>3393</v>
      </c>
      <c r="C1750" s="33" t="s">
        <v>3394</v>
      </c>
      <c r="D1750" s="34" t="s">
        <v>15</v>
      </c>
      <c r="E1750" s="35">
        <v>19.399999999999999</v>
      </c>
    </row>
    <row r="1751" spans="1:5" x14ac:dyDescent="0.3">
      <c r="A1751" s="31">
        <v>1933</v>
      </c>
      <c r="B1751" s="32" t="s">
        <v>3395</v>
      </c>
      <c r="C1751" s="33" t="s">
        <v>3396</v>
      </c>
      <c r="D1751" s="34" t="s">
        <v>15</v>
      </c>
      <c r="E1751" s="35">
        <v>48.52</v>
      </c>
    </row>
    <row r="1752" spans="1:5" x14ac:dyDescent="0.3">
      <c r="A1752" s="31">
        <v>1934</v>
      </c>
      <c r="B1752" s="32" t="s">
        <v>3397</v>
      </c>
      <c r="C1752" s="33" t="s">
        <v>3398</v>
      </c>
      <c r="D1752" s="34" t="s">
        <v>52</v>
      </c>
      <c r="E1752" s="35">
        <v>581.39</v>
      </c>
    </row>
    <row r="1753" spans="1:5" x14ac:dyDescent="0.3">
      <c r="A1753" s="31">
        <v>1935</v>
      </c>
      <c r="B1753" s="32" t="s">
        <v>3399</v>
      </c>
      <c r="C1753" s="33" t="s">
        <v>3400</v>
      </c>
      <c r="D1753" s="34" t="s">
        <v>15</v>
      </c>
      <c r="E1753" s="35">
        <v>7.27</v>
      </c>
    </row>
    <row r="1754" spans="1:5" x14ac:dyDescent="0.3">
      <c r="A1754" s="31">
        <v>1936</v>
      </c>
      <c r="B1754" s="32" t="s">
        <v>3401</v>
      </c>
      <c r="C1754" s="33" t="s">
        <v>3402</v>
      </c>
      <c r="D1754" s="34" t="s">
        <v>15</v>
      </c>
      <c r="E1754" s="35">
        <v>19.399999999999999</v>
      </c>
    </row>
    <row r="1755" spans="1:5" x14ac:dyDescent="0.3">
      <c r="A1755" s="31">
        <v>1937</v>
      </c>
      <c r="B1755" s="32" t="s">
        <v>3403</v>
      </c>
      <c r="C1755" s="33" t="s">
        <v>3404</v>
      </c>
      <c r="D1755" s="34" t="s">
        <v>99</v>
      </c>
      <c r="E1755" s="35">
        <v>12.13</v>
      </c>
    </row>
    <row r="1756" spans="1:5" x14ac:dyDescent="0.3">
      <c r="A1756" s="31">
        <v>1938</v>
      </c>
      <c r="B1756" s="32" t="s">
        <v>3405</v>
      </c>
      <c r="C1756" s="33" t="s">
        <v>3406</v>
      </c>
      <c r="D1756" s="34" t="s">
        <v>15</v>
      </c>
      <c r="E1756" s="35">
        <v>2.06</v>
      </c>
    </row>
    <row r="1757" spans="1:5" x14ac:dyDescent="0.3">
      <c r="A1757" s="31">
        <v>1939</v>
      </c>
      <c r="B1757" s="32" t="s">
        <v>3407</v>
      </c>
      <c r="C1757" s="33" t="s">
        <v>3408</v>
      </c>
      <c r="D1757" s="34" t="s">
        <v>15</v>
      </c>
      <c r="E1757" s="35">
        <v>12.13</v>
      </c>
    </row>
    <row r="1758" spans="1:5" x14ac:dyDescent="0.3">
      <c r="A1758" s="31">
        <v>1940</v>
      </c>
      <c r="B1758" s="32" t="s">
        <v>3409</v>
      </c>
      <c r="C1758" s="33" t="s">
        <v>3410</v>
      </c>
      <c r="D1758" s="34" t="s">
        <v>99</v>
      </c>
      <c r="E1758" s="35">
        <v>9.6999999999999993</v>
      </c>
    </row>
    <row r="1759" spans="1:5" x14ac:dyDescent="0.3">
      <c r="A1759" s="31">
        <v>1941</v>
      </c>
      <c r="B1759" s="32" t="s">
        <v>3411</v>
      </c>
      <c r="C1759" s="33" t="s">
        <v>3412</v>
      </c>
      <c r="D1759" s="34" t="s">
        <v>15</v>
      </c>
      <c r="E1759" s="35">
        <v>4.12</v>
      </c>
    </row>
    <row r="1760" spans="1:5" x14ac:dyDescent="0.3">
      <c r="A1760" s="31">
        <v>1942</v>
      </c>
      <c r="B1760" s="32" t="s">
        <v>3413</v>
      </c>
      <c r="C1760" s="33" t="s">
        <v>3414</v>
      </c>
      <c r="D1760" s="34" t="s">
        <v>15</v>
      </c>
      <c r="E1760" s="35">
        <v>138.28</v>
      </c>
    </row>
    <row r="1761" spans="1:5" x14ac:dyDescent="0.3">
      <c r="A1761" s="31">
        <v>1943</v>
      </c>
      <c r="B1761" s="32" t="s">
        <v>3415</v>
      </c>
      <c r="C1761" s="33" t="s">
        <v>3416</v>
      </c>
      <c r="D1761" s="34" t="s">
        <v>15</v>
      </c>
      <c r="E1761" s="35">
        <v>31.53</v>
      </c>
    </row>
    <row r="1762" spans="1:5" x14ac:dyDescent="0.3">
      <c r="A1762" s="31">
        <v>1944</v>
      </c>
      <c r="B1762" s="32" t="s">
        <v>3417</v>
      </c>
      <c r="C1762" s="33" t="s">
        <v>3418</v>
      </c>
      <c r="D1762" s="34" t="s">
        <v>15</v>
      </c>
      <c r="E1762" s="35">
        <v>173.92</v>
      </c>
    </row>
    <row r="1763" spans="1:5" x14ac:dyDescent="0.3">
      <c r="A1763" s="31">
        <v>1945</v>
      </c>
      <c r="B1763" s="32" t="s">
        <v>3419</v>
      </c>
      <c r="C1763" s="33" t="s">
        <v>3420</v>
      </c>
      <c r="D1763" s="34" t="s">
        <v>15</v>
      </c>
      <c r="E1763" s="35">
        <v>24.26</v>
      </c>
    </row>
    <row r="1764" spans="1:5" x14ac:dyDescent="0.3">
      <c r="A1764" s="31">
        <v>1946</v>
      </c>
      <c r="B1764" s="32" t="s">
        <v>3421</v>
      </c>
      <c r="C1764" s="33" t="s">
        <v>3422</v>
      </c>
      <c r="D1764" s="34" t="s">
        <v>15</v>
      </c>
      <c r="E1764" s="35">
        <v>312.2</v>
      </c>
    </row>
    <row r="1765" spans="1:5" x14ac:dyDescent="0.3">
      <c r="A1765" s="31">
        <v>1947</v>
      </c>
      <c r="B1765" s="32" t="s">
        <v>3423</v>
      </c>
      <c r="C1765" s="33" t="s">
        <v>3424</v>
      </c>
      <c r="D1765" s="34" t="s">
        <v>15</v>
      </c>
      <c r="E1765" s="35">
        <v>346.77</v>
      </c>
    </row>
    <row r="1766" spans="1:5" x14ac:dyDescent="0.3">
      <c r="A1766" s="31">
        <v>1948</v>
      </c>
      <c r="B1766" s="32" t="s">
        <v>3425</v>
      </c>
      <c r="C1766" s="33" t="s">
        <v>3426</v>
      </c>
      <c r="D1766" s="34" t="s">
        <v>15</v>
      </c>
      <c r="E1766" s="35">
        <v>242.6</v>
      </c>
    </row>
    <row r="1767" spans="1:5" x14ac:dyDescent="0.3">
      <c r="A1767" s="31">
        <v>1949</v>
      </c>
      <c r="B1767" s="32" t="s">
        <v>3427</v>
      </c>
      <c r="C1767" s="33" t="s">
        <v>3428</v>
      </c>
      <c r="D1767" s="34" t="s">
        <v>15</v>
      </c>
      <c r="E1767" s="35">
        <v>72.78</v>
      </c>
    </row>
    <row r="1768" spans="1:5" x14ac:dyDescent="0.3">
      <c r="A1768" s="31">
        <v>1950</v>
      </c>
      <c r="B1768" s="32" t="s">
        <v>3429</v>
      </c>
      <c r="C1768" s="33" t="s">
        <v>3430</v>
      </c>
      <c r="D1768" s="34" t="s">
        <v>52</v>
      </c>
      <c r="E1768" s="35">
        <v>581.39</v>
      </c>
    </row>
    <row r="1769" spans="1:5" x14ac:dyDescent="0.3">
      <c r="A1769" s="31">
        <v>1951</v>
      </c>
      <c r="B1769" s="32" t="s">
        <v>3431</v>
      </c>
      <c r="C1769" s="33" t="s">
        <v>3432</v>
      </c>
      <c r="D1769" s="34" t="s">
        <v>15</v>
      </c>
      <c r="E1769" s="35">
        <v>194.08</v>
      </c>
    </row>
    <row r="1770" spans="1:5" x14ac:dyDescent="0.3">
      <c r="A1770" s="31">
        <v>1952</v>
      </c>
      <c r="B1770" s="32" t="s">
        <v>3433</v>
      </c>
      <c r="C1770" s="33" t="s">
        <v>3434</v>
      </c>
      <c r="D1770" s="34" t="s">
        <v>15</v>
      </c>
      <c r="E1770" s="35">
        <v>242.6</v>
      </c>
    </row>
    <row r="1771" spans="1:5" x14ac:dyDescent="0.3">
      <c r="A1771" s="31">
        <v>1953</v>
      </c>
      <c r="B1771" s="32" t="s">
        <v>3435</v>
      </c>
      <c r="C1771" s="33" t="s">
        <v>3436</v>
      </c>
      <c r="D1771" s="34" t="s">
        <v>15</v>
      </c>
      <c r="E1771" s="35">
        <v>24.26</v>
      </c>
    </row>
    <row r="1772" spans="1:5" x14ac:dyDescent="0.3">
      <c r="A1772" s="31">
        <v>1954</v>
      </c>
      <c r="B1772" s="32" t="s">
        <v>3437</v>
      </c>
      <c r="C1772" s="33" t="s">
        <v>3438</v>
      </c>
      <c r="D1772" s="34" t="s">
        <v>15</v>
      </c>
      <c r="E1772" s="35">
        <v>12.13</v>
      </c>
    </row>
    <row r="1773" spans="1:5" x14ac:dyDescent="0.3">
      <c r="A1773" s="31">
        <v>1955</v>
      </c>
      <c r="B1773" s="32" t="s">
        <v>3439</v>
      </c>
      <c r="C1773" s="33" t="s">
        <v>3440</v>
      </c>
      <c r="D1773" s="34" t="s">
        <v>99</v>
      </c>
      <c r="E1773" s="35">
        <v>12.13</v>
      </c>
    </row>
    <row r="1774" spans="1:5" x14ac:dyDescent="0.3">
      <c r="A1774" s="31">
        <v>1961</v>
      </c>
      <c r="B1774" s="32" t="s">
        <v>3441</v>
      </c>
      <c r="C1774" s="33" t="s">
        <v>3442</v>
      </c>
      <c r="D1774" s="34" t="s">
        <v>99</v>
      </c>
      <c r="E1774" s="35">
        <v>24.26</v>
      </c>
    </row>
    <row r="1775" spans="1:5" x14ac:dyDescent="0.3">
      <c r="A1775" s="31">
        <v>1962</v>
      </c>
      <c r="B1775" s="32" t="s">
        <v>3443</v>
      </c>
      <c r="C1775" s="33" t="s">
        <v>3444</v>
      </c>
      <c r="D1775" s="34" t="s">
        <v>99</v>
      </c>
      <c r="E1775" s="35">
        <v>19.399999999999999</v>
      </c>
    </row>
    <row r="1776" spans="1:5" x14ac:dyDescent="0.3">
      <c r="A1776" s="31">
        <v>1963</v>
      </c>
      <c r="B1776" s="32" t="s">
        <v>3445</v>
      </c>
      <c r="C1776" s="33" t="s">
        <v>3446</v>
      </c>
      <c r="D1776" s="34" t="s">
        <v>15</v>
      </c>
      <c r="E1776" s="35">
        <v>9.6999999999999993</v>
      </c>
    </row>
    <row r="1777" spans="1:5" x14ac:dyDescent="0.3">
      <c r="A1777" s="31">
        <v>1964</v>
      </c>
      <c r="B1777" s="32" t="s">
        <v>3447</v>
      </c>
      <c r="C1777" s="33" t="s">
        <v>3448</v>
      </c>
      <c r="D1777" s="34" t="s">
        <v>99</v>
      </c>
      <c r="E1777" s="35">
        <v>2.42</v>
      </c>
    </row>
    <row r="1778" spans="1:5" x14ac:dyDescent="0.3">
      <c r="A1778" s="31">
        <v>1965</v>
      </c>
      <c r="B1778" s="32" t="s">
        <v>3449</v>
      </c>
      <c r="C1778" s="33" t="s">
        <v>3450</v>
      </c>
      <c r="D1778" s="34" t="s">
        <v>99</v>
      </c>
      <c r="E1778" s="35">
        <v>4.8499999999999996</v>
      </c>
    </row>
    <row r="1779" spans="1:5" x14ac:dyDescent="0.3">
      <c r="A1779" s="31">
        <v>1966</v>
      </c>
      <c r="B1779" s="32" t="s">
        <v>3451</v>
      </c>
      <c r="C1779" s="33" t="s">
        <v>3452</v>
      </c>
      <c r="D1779" s="34" t="s">
        <v>99</v>
      </c>
      <c r="E1779" s="35">
        <v>2.91</v>
      </c>
    </row>
    <row r="1780" spans="1:5" x14ac:dyDescent="0.3">
      <c r="A1780" s="31">
        <v>1967</v>
      </c>
      <c r="B1780" s="32" t="s">
        <v>3453</v>
      </c>
      <c r="C1780" s="33" t="s">
        <v>3454</v>
      </c>
      <c r="D1780" s="34" t="s">
        <v>99</v>
      </c>
      <c r="E1780" s="35">
        <v>5.82</v>
      </c>
    </row>
    <row r="1781" spans="1:5" x14ac:dyDescent="0.3">
      <c r="A1781" s="31">
        <v>1968</v>
      </c>
      <c r="B1781" s="32" t="s">
        <v>3455</v>
      </c>
      <c r="C1781" s="33" t="s">
        <v>3456</v>
      </c>
      <c r="D1781" s="34" t="s">
        <v>15</v>
      </c>
      <c r="E1781" s="35">
        <v>9.6999999999999993</v>
      </c>
    </row>
    <row r="1782" spans="1:5" x14ac:dyDescent="0.3">
      <c r="A1782" s="31">
        <v>1969</v>
      </c>
      <c r="B1782" s="32" t="s">
        <v>3457</v>
      </c>
      <c r="C1782" s="33" t="s">
        <v>3458</v>
      </c>
      <c r="D1782" s="34" t="s">
        <v>12</v>
      </c>
      <c r="E1782" s="35">
        <v>97.04</v>
      </c>
    </row>
    <row r="1783" spans="1:5" x14ac:dyDescent="0.3">
      <c r="A1783" s="31">
        <v>1970</v>
      </c>
      <c r="B1783" s="32" t="s">
        <v>3459</v>
      </c>
      <c r="C1783" s="33" t="s">
        <v>3460</v>
      </c>
      <c r="D1783" s="34" t="s">
        <v>52</v>
      </c>
      <c r="E1783" s="35">
        <v>581.39</v>
      </c>
    </row>
    <row r="1784" spans="1:5" x14ac:dyDescent="0.3">
      <c r="A1784" s="31">
        <v>1971</v>
      </c>
      <c r="B1784" s="32" t="s">
        <v>3461</v>
      </c>
      <c r="C1784" s="33" t="s">
        <v>3462</v>
      </c>
      <c r="D1784" s="34" t="s">
        <v>15</v>
      </c>
      <c r="E1784" s="35">
        <v>72.78</v>
      </c>
    </row>
    <row r="1785" spans="1:5" x14ac:dyDescent="0.3">
      <c r="A1785" s="31">
        <v>1972</v>
      </c>
      <c r="B1785" s="32" t="s">
        <v>3463</v>
      </c>
      <c r="C1785" s="33" t="s">
        <v>3464</v>
      </c>
      <c r="D1785" s="34" t="s">
        <v>15</v>
      </c>
      <c r="E1785" s="35">
        <v>4.8499999999999996</v>
      </c>
    </row>
    <row r="1786" spans="1:5" x14ac:dyDescent="0.3">
      <c r="A1786" s="31">
        <v>1973</v>
      </c>
      <c r="B1786" s="32" t="s">
        <v>3465</v>
      </c>
      <c r="C1786" s="33" t="s">
        <v>3466</v>
      </c>
      <c r="D1786" s="34" t="s">
        <v>15</v>
      </c>
      <c r="E1786" s="35">
        <v>3.09</v>
      </c>
    </row>
    <row r="1787" spans="1:5" x14ac:dyDescent="0.3">
      <c r="A1787" s="31">
        <v>1974</v>
      </c>
      <c r="B1787" s="32" t="s">
        <v>3467</v>
      </c>
      <c r="C1787" s="33" t="s">
        <v>3468</v>
      </c>
      <c r="D1787" s="34" t="s">
        <v>15</v>
      </c>
      <c r="E1787" s="35">
        <v>72.78</v>
      </c>
    </row>
    <row r="1788" spans="1:5" x14ac:dyDescent="0.3">
      <c r="A1788" s="31">
        <v>1975</v>
      </c>
      <c r="B1788" s="32" t="s">
        <v>3469</v>
      </c>
      <c r="C1788" s="33" t="s">
        <v>3470</v>
      </c>
      <c r="D1788" s="34" t="s">
        <v>15</v>
      </c>
      <c r="E1788" s="35">
        <v>48.52</v>
      </c>
    </row>
    <row r="1789" spans="1:5" x14ac:dyDescent="0.3">
      <c r="A1789" s="31">
        <v>1976</v>
      </c>
      <c r="B1789" s="32" t="s">
        <v>3471</v>
      </c>
      <c r="C1789" s="33" t="s">
        <v>3472</v>
      </c>
      <c r="D1789" s="34" t="s">
        <v>15</v>
      </c>
      <c r="E1789" s="35">
        <v>24.26</v>
      </c>
    </row>
    <row r="1790" spans="1:5" x14ac:dyDescent="0.3">
      <c r="A1790" s="31">
        <v>1977</v>
      </c>
      <c r="B1790" s="32" t="s">
        <v>3473</v>
      </c>
      <c r="C1790" s="33" t="s">
        <v>3474</v>
      </c>
      <c r="D1790" s="34" t="s">
        <v>15</v>
      </c>
      <c r="E1790" s="35">
        <v>242.6</v>
      </c>
    </row>
    <row r="1791" spans="1:5" x14ac:dyDescent="0.3">
      <c r="A1791" s="31">
        <v>1978</v>
      </c>
      <c r="B1791" s="32" t="s">
        <v>3475</v>
      </c>
      <c r="C1791" s="33" t="s">
        <v>3476</v>
      </c>
      <c r="D1791" s="34" t="s">
        <v>15</v>
      </c>
      <c r="E1791" s="35">
        <v>242.6</v>
      </c>
    </row>
    <row r="1792" spans="1:5" x14ac:dyDescent="0.3">
      <c r="A1792" s="31">
        <v>1979</v>
      </c>
      <c r="B1792" s="32" t="s">
        <v>3477</v>
      </c>
      <c r="C1792" s="33" t="s">
        <v>3478</v>
      </c>
      <c r="D1792" s="34" t="s">
        <v>15</v>
      </c>
      <c r="E1792" s="35">
        <v>242.6</v>
      </c>
    </row>
    <row r="1793" spans="1:5" x14ac:dyDescent="0.3">
      <c r="A1793" s="31">
        <v>1980</v>
      </c>
      <c r="B1793" s="32" t="s">
        <v>3479</v>
      </c>
      <c r="C1793" s="33" t="s">
        <v>3480</v>
      </c>
      <c r="D1793" s="34" t="s">
        <v>52</v>
      </c>
      <c r="E1793" s="35">
        <v>581.39</v>
      </c>
    </row>
    <row r="1794" spans="1:5" x14ac:dyDescent="0.3">
      <c r="A1794" s="31">
        <v>1981</v>
      </c>
      <c r="B1794" s="32" t="s">
        <v>3481</v>
      </c>
      <c r="C1794" s="33" t="s">
        <v>3482</v>
      </c>
      <c r="D1794" s="34" t="s">
        <v>15</v>
      </c>
      <c r="E1794" s="35">
        <v>24.26</v>
      </c>
    </row>
    <row r="1795" spans="1:5" x14ac:dyDescent="0.3">
      <c r="A1795" s="31">
        <v>1982</v>
      </c>
      <c r="B1795" s="32" t="s">
        <v>3483</v>
      </c>
      <c r="C1795" s="33" t="s">
        <v>3484</v>
      </c>
      <c r="D1795" s="34" t="s">
        <v>15</v>
      </c>
      <c r="E1795" s="35">
        <v>48.52</v>
      </c>
    </row>
    <row r="1796" spans="1:5" x14ac:dyDescent="0.3">
      <c r="A1796" s="31">
        <v>1983</v>
      </c>
      <c r="B1796" s="32" t="s">
        <v>3485</v>
      </c>
      <c r="C1796" s="33" t="s">
        <v>3486</v>
      </c>
      <c r="D1796" s="34" t="s">
        <v>99</v>
      </c>
      <c r="E1796" s="35">
        <v>24.26</v>
      </c>
    </row>
    <row r="1797" spans="1:5" x14ac:dyDescent="0.3">
      <c r="A1797" s="31">
        <v>1984</v>
      </c>
      <c r="B1797" s="32" t="s">
        <v>3487</v>
      </c>
      <c r="C1797" s="33" t="s">
        <v>3488</v>
      </c>
      <c r="D1797" s="34" t="s">
        <v>99</v>
      </c>
      <c r="E1797" s="35">
        <v>9.6999999999999993</v>
      </c>
    </row>
    <row r="1798" spans="1:5" x14ac:dyDescent="0.3">
      <c r="A1798" s="31">
        <v>1985</v>
      </c>
      <c r="B1798" s="32" t="s">
        <v>3489</v>
      </c>
      <c r="C1798" s="33" t="s">
        <v>3490</v>
      </c>
      <c r="D1798" s="34" t="s">
        <v>99</v>
      </c>
      <c r="E1798" s="35">
        <v>12.13</v>
      </c>
    </row>
    <row r="1799" spans="1:5" x14ac:dyDescent="0.3">
      <c r="A1799" s="31">
        <v>1986</v>
      </c>
      <c r="B1799" s="32" t="s">
        <v>3491</v>
      </c>
      <c r="C1799" s="33" t="s">
        <v>3492</v>
      </c>
      <c r="D1799" s="34" t="s">
        <v>15</v>
      </c>
      <c r="E1799" s="35">
        <v>9.6999999999999993</v>
      </c>
    </row>
    <row r="1800" spans="1:5" x14ac:dyDescent="0.3">
      <c r="A1800" s="31">
        <v>1987</v>
      </c>
      <c r="B1800" s="32" t="s">
        <v>3493</v>
      </c>
      <c r="C1800" s="33" t="s">
        <v>3494</v>
      </c>
      <c r="D1800" s="34" t="s">
        <v>15</v>
      </c>
      <c r="E1800" s="35">
        <v>19.399999999999999</v>
      </c>
    </row>
    <row r="1801" spans="1:5" x14ac:dyDescent="0.3">
      <c r="A1801" s="31">
        <v>1988</v>
      </c>
      <c r="B1801" s="32" t="s">
        <v>3495</v>
      </c>
      <c r="C1801" s="33" t="s">
        <v>3496</v>
      </c>
      <c r="D1801" s="34" t="s">
        <v>52</v>
      </c>
      <c r="E1801" s="35">
        <v>581.39</v>
      </c>
    </row>
    <row r="1802" spans="1:5" x14ac:dyDescent="0.3">
      <c r="A1802" s="31">
        <v>1989</v>
      </c>
      <c r="B1802" s="32" t="s">
        <v>3497</v>
      </c>
      <c r="C1802" s="33" t="s">
        <v>3498</v>
      </c>
      <c r="D1802" s="34" t="s">
        <v>15</v>
      </c>
      <c r="E1802" s="35">
        <v>9.6999999999999993</v>
      </c>
    </row>
    <row r="1803" spans="1:5" x14ac:dyDescent="0.3">
      <c r="A1803" s="31">
        <v>1990</v>
      </c>
      <c r="B1803" s="32" t="s">
        <v>3499</v>
      </c>
      <c r="C1803" s="33" t="s">
        <v>3500</v>
      </c>
      <c r="D1803" s="34" t="s">
        <v>15</v>
      </c>
      <c r="E1803" s="35">
        <v>24.26</v>
      </c>
    </row>
    <row r="1804" spans="1:5" x14ac:dyDescent="0.3">
      <c r="A1804" s="31">
        <v>1991</v>
      </c>
      <c r="B1804" s="32" t="s">
        <v>3501</v>
      </c>
      <c r="C1804" s="33" t="s">
        <v>3502</v>
      </c>
      <c r="D1804" s="34" t="s">
        <v>99</v>
      </c>
      <c r="E1804" s="35">
        <v>24.26</v>
      </c>
    </row>
    <row r="1805" spans="1:5" x14ac:dyDescent="0.3">
      <c r="A1805" s="31">
        <v>1992</v>
      </c>
      <c r="B1805" s="32" t="s">
        <v>3503</v>
      </c>
      <c r="C1805" s="33" t="s">
        <v>3504</v>
      </c>
      <c r="D1805" s="34" t="s">
        <v>15</v>
      </c>
      <c r="E1805" s="35">
        <v>4.12</v>
      </c>
    </row>
    <row r="1806" spans="1:5" x14ac:dyDescent="0.3">
      <c r="A1806" s="31">
        <v>1993</v>
      </c>
      <c r="B1806" s="32" t="s">
        <v>3505</v>
      </c>
      <c r="C1806" s="33" t="s">
        <v>3506</v>
      </c>
      <c r="D1806" s="34" t="s">
        <v>15</v>
      </c>
      <c r="E1806" s="35">
        <v>29.11</v>
      </c>
    </row>
    <row r="1807" spans="1:5" x14ac:dyDescent="0.3">
      <c r="A1807" s="31">
        <v>1994</v>
      </c>
      <c r="B1807" s="32" t="s">
        <v>3507</v>
      </c>
      <c r="C1807" s="33" t="s">
        <v>3508</v>
      </c>
      <c r="D1807" s="34" t="s">
        <v>99</v>
      </c>
      <c r="E1807" s="35">
        <v>19.399999999999999</v>
      </c>
    </row>
    <row r="1808" spans="1:5" ht="20.399999999999999" x14ac:dyDescent="0.3">
      <c r="A1808" s="31">
        <v>1995</v>
      </c>
      <c r="B1808" s="32" t="s">
        <v>3509</v>
      </c>
      <c r="C1808" s="33" t="s">
        <v>3510</v>
      </c>
      <c r="D1808" s="34" t="s">
        <v>15</v>
      </c>
      <c r="E1808" s="35">
        <v>225.24</v>
      </c>
    </row>
    <row r="1809" spans="1:5" x14ac:dyDescent="0.3">
      <c r="A1809" s="31">
        <v>1996</v>
      </c>
      <c r="B1809" s="32" t="s">
        <v>3511</v>
      </c>
      <c r="C1809" s="33" t="s">
        <v>3512</v>
      </c>
      <c r="D1809" s="34" t="s">
        <v>15</v>
      </c>
      <c r="E1809" s="35">
        <v>79.83</v>
      </c>
    </row>
    <row r="1810" spans="1:5" x14ac:dyDescent="0.3">
      <c r="A1810" s="31">
        <v>1997</v>
      </c>
      <c r="B1810" s="32" t="s">
        <v>3513</v>
      </c>
      <c r="C1810" s="33" t="s">
        <v>3514</v>
      </c>
      <c r="D1810" s="34" t="s">
        <v>15</v>
      </c>
      <c r="E1810" s="35">
        <v>423.8</v>
      </c>
    </row>
    <row r="1811" spans="1:5" x14ac:dyDescent="0.3">
      <c r="A1811" s="31">
        <v>1998</v>
      </c>
      <c r="B1811" s="32" t="s">
        <v>3515</v>
      </c>
      <c r="C1811" s="33" t="s">
        <v>3516</v>
      </c>
      <c r="D1811" s="34" t="s">
        <v>15</v>
      </c>
      <c r="E1811" s="35">
        <v>66.34</v>
      </c>
    </row>
    <row r="1812" spans="1:5" x14ac:dyDescent="0.3">
      <c r="A1812" s="31">
        <v>1999</v>
      </c>
      <c r="B1812" s="32" t="s">
        <v>3517</v>
      </c>
      <c r="C1812" s="33" t="s">
        <v>3518</v>
      </c>
      <c r="D1812" s="34" t="s">
        <v>15</v>
      </c>
      <c r="E1812" s="35">
        <v>695.69</v>
      </c>
    </row>
    <row r="1813" spans="1:5" x14ac:dyDescent="0.3">
      <c r="A1813" s="31">
        <v>2000</v>
      </c>
      <c r="B1813" s="32" t="s">
        <v>3519</v>
      </c>
      <c r="C1813" s="33" t="s">
        <v>3520</v>
      </c>
      <c r="D1813" s="34" t="s">
        <v>15</v>
      </c>
      <c r="E1813" s="35">
        <v>320.17</v>
      </c>
    </row>
    <row r="1814" spans="1:5" x14ac:dyDescent="0.3">
      <c r="A1814" s="31">
        <v>2001</v>
      </c>
      <c r="B1814" s="32" t="s">
        <v>3521</v>
      </c>
      <c r="C1814" s="33" t="s">
        <v>3522</v>
      </c>
      <c r="D1814" s="34" t="s">
        <v>52</v>
      </c>
      <c r="E1814" s="35">
        <v>581.39</v>
      </c>
    </row>
    <row r="1815" spans="1:5" x14ac:dyDescent="0.3">
      <c r="A1815" s="31">
        <v>2002</v>
      </c>
      <c r="B1815" s="32" t="s">
        <v>3523</v>
      </c>
      <c r="C1815" s="33" t="s">
        <v>3524</v>
      </c>
      <c r="D1815" s="34" t="s">
        <v>15</v>
      </c>
      <c r="E1815" s="35">
        <v>19.399999999999999</v>
      </c>
    </row>
    <row r="1816" spans="1:5" x14ac:dyDescent="0.3">
      <c r="A1816" s="31">
        <v>2008</v>
      </c>
      <c r="B1816" s="32" t="s">
        <v>3525</v>
      </c>
      <c r="C1816" s="33" t="s">
        <v>3526</v>
      </c>
      <c r="D1816" s="34" t="s">
        <v>15</v>
      </c>
      <c r="E1816" s="35">
        <v>320.17</v>
      </c>
    </row>
    <row r="1817" spans="1:5" x14ac:dyDescent="0.3">
      <c r="A1817" s="31">
        <v>2009</v>
      </c>
      <c r="B1817" s="32" t="s">
        <v>3527</v>
      </c>
      <c r="C1817" s="33" t="s">
        <v>3528</v>
      </c>
      <c r="D1817" s="34" t="s">
        <v>15</v>
      </c>
      <c r="E1817" s="35">
        <v>320.17</v>
      </c>
    </row>
    <row r="1818" spans="1:5" x14ac:dyDescent="0.3">
      <c r="A1818" s="31">
        <v>2010</v>
      </c>
      <c r="B1818" s="32" t="s">
        <v>3529</v>
      </c>
      <c r="C1818" s="33" t="s">
        <v>3530</v>
      </c>
      <c r="D1818" s="34" t="s">
        <v>99</v>
      </c>
      <c r="E1818" s="35">
        <v>14.55</v>
      </c>
    </row>
    <row r="1819" spans="1:5" x14ac:dyDescent="0.3">
      <c r="A1819" s="31">
        <v>2011</v>
      </c>
      <c r="B1819" s="32" t="s">
        <v>3531</v>
      </c>
      <c r="C1819" s="33" t="s">
        <v>3532</v>
      </c>
      <c r="D1819" s="34" t="s">
        <v>99</v>
      </c>
      <c r="E1819" s="35">
        <v>29.11</v>
      </c>
    </row>
    <row r="1820" spans="1:5" x14ac:dyDescent="0.3">
      <c r="A1820" s="31">
        <v>2012</v>
      </c>
      <c r="B1820" s="32" t="s">
        <v>3533</v>
      </c>
      <c r="C1820" s="33" t="s">
        <v>3534</v>
      </c>
      <c r="D1820" s="34" t="s">
        <v>15</v>
      </c>
      <c r="E1820" s="35">
        <v>24.26</v>
      </c>
    </row>
    <row r="1821" spans="1:5" x14ac:dyDescent="0.3">
      <c r="A1821" s="31">
        <v>2013</v>
      </c>
      <c r="B1821" s="32" t="s">
        <v>3535</v>
      </c>
      <c r="C1821" s="33" t="s">
        <v>3536</v>
      </c>
      <c r="D1821" s="34" t="s">
        <v>99</v>
      </c>
      <c r="E1821" s="35">
        <v>24.26</v>
      </c>
    </row>
    <row r="1822" spans="1:5" x14ac:dyDescent="0.3">
      <c r="A1822" s="31">
        <v>2014</v>
      </c>
      <c r="B1822" s="32" t="s">
        <v>3537</v>
      </c>
      <c r="C1822" s="33" t="s">
        <v>3538</v>
      </c>
      <c r="D1822" s="34" t="s">
        <v>15</v>
      </c>
      <c r="E1822" s="35">
        <v>12.13</v>
      </c>
    </row>
    <row r="1823" spans="1:5" x14ac:dyDescent="0.3">
      <c r="A1823" s="31">
        <v>2015</v>
      </c>
      <c r="B1823" s="32" t="s">
        <v>3539</v>
      </c>
      <c r="C1823" s="33" t="s">
        <v>3540</v>
      </c>
      <c r="D1823" s="34" t="s">
        <v>99</v>
      </c>
      <c r="E1823" s="35">
        <v>2.42</v>
      </c>
    </row>
    <row r="1824" spans="1:5" x14ac:dyDescent="0.3">
      <c r="A1824" s="31">
        <v>2016</v>
      </c>
      <c r="B1824" s="32" t="s">
        <v>3541</v>
      </c>
      <c r="C1824" s="33" t="s">
        <v>3542</v>
      </c>
      <c r="D1824" s="34" t="s">
        <v>99</v>
      </c>
      <c r="E1824" s="35">
        <v>4.8499999999999996</v>
      </c>
    </row>
    <row r="1825" spans="1:5" x14ac:dyDescent="0.3">
      <c r="A1825" s="31">
        <v>2017</v>
      </c>
      <c r="B1825" s="32" t="s">
        <v>3543</v>
      </c>
      <c r="C1825" s="33" t="s">
        <v>3544</v>
      </c>
      <c r="D1825" s="34" t="s">
        <v>99</v>
      </c>
      <c r="E1825" s="35">
        <v>1.45</v>
      </c>
    </row>
    <row r="1826" spans="1:5" x14ac:dyDescent="0.3">
      <c r="A1826" s="31">
        <v>2018</v>
      </c>
      <c r="B1826" s="32" t="s">
        <v>3545</v>
      </c>
      <c r="C1826" s="33" t="s">
        <v>3546</v>
      </c>
      <c r="D1826" s="34" t="s">
        <v>99</v>
      </c>
      <c r="E1826" s="35">
        <v>14.55</v>
      </c>
    </row>
    <row r="1827" spans="1:5" x14ac:dyDescent="0.3">
      <c r="A1827" s="31">
        <v>2019</v>
      </c>
      <c r="B1827" s="32" t="s">
        <v>3547</v>
      </c>
      <c r="C1827" s="33" t="s">
        <v>3548</v>
      </c>
      <c r="D1827" s="34" t="s">
        <v>15</v>
      </c>
      <c r="E1827" s="35">
        <v>14.55</v>
      </c>
    </row>
    <row r="1828" spans="1:5" x14ac:dyDescent="0.3">
      <c r="A1828" s="31">
        <v>2020</v>
      </c>
      <c r="B1828" s="32" t="s">
        <v>3549</v>
      </c>
      <c r="C1828" s="33" t="s">
        <v>3550</v>
      </c>
      <c r="D1828" s="34" t="s">
        <v>12</v>
      </c>
      <c r="E1828" s="35">
        <v>295.57</v>
      </c>
    </row>
    <row r="1829" spans="1:5" x14ac:dyDescent="0.3">
      <c r="A1829" s="31">
        <v>2021</v>
      </c>
      <c r="B1829" s="32" t="s">
        <v>3551</v>
      </c>
      <c r="C1829" s="33" t="s">
        <v>3552</v>
      </c>
      <c r="D1829" s="34" t="s">
        <v>15</v>
      </c>
      <c r="E1829" s="35">
        <v>12.13</v>
      </c>
    </row>
    <row r="1830" spans="1:5" x14ac:dyDescent="0.3">
      <c r="A1830" s="31">
        <v>2022</v>
      </c>
      <c r="B1830" s="32" t="s">
        <v>3553</v>
      </c>
      <c r="C1830" s="33" t="s">
        <v>3554</v>
      </c>
      <c r="D1830" s="34" t="s">
        <v>52</v>
      </c>
      <c r="E1830" s="35">
        <v>581.39</v>
      </c>
    </row>
    <row r="1831" spans="1:5" x14ac:dyDescent="0.3">
      <c r="A1831" s="31">
        <v>2023</v>
      </c>
      <c r="B1831" s="32" t="s">
        <v>3555</v>
      </c>
      <c r="C1831" s="33" t="s">
        <v>3556</v>
      </c>
      <c r="D1831" s="34" t="s">
        <v>15</v>
      </c>
      <c r="E1831" s="35">
        <v>145.56</v>
      </c>
    </row>
    <row r="1832" spans="1:5" x14ac:dyDescent="0.3">
      <c r="A1832" s="31">
        <v>2024</v>
      </c>
      <c r="B1832" s="32" t="s">
        <v>3557</v>
      </c>
      <c r="C1832" s="33" t="s">
        <v>3558</v>
      </c>
      <c r="D1832" s="34" t="s">
        <v>15</v>
      </c>
      <c r="E1832" s="35">
        <v>38.81</v>
      </c>
    </row>
    <row r="1833" spans="1:5" x14ac:dyDescent="0.3">
      <c r="A1833" s="31">
        <v>2025</v>
      </c>
      <c r="B1833" s="32" t="s">
        <v>3559</v>
      </c>
      <c r="C1833" s="33" t="s">
        <v>3560</v>
      </c>
      <c r="D1833" s="34" t="s">
        <v>15</v>
      </c>
      <c r="E1833" s="35">
        <v>5.58</v>
      </c>
    </row>
    <row r="1834" spans="1:5" x14ac:dyDescent="0.3">
      <c r="A1834" s="31">
        <v>2026</v>
      </c>
      <c r="B1834" s="32" t="s">
        <v>3561</v>
      </c>
      <c r="C1834" s="33" t="s">
        <v>3562</v>
      </c>
      <c r="D1834" s="34" t="s">
        <v>15</v>
      </c>
      <c r="E1834" s="35">
        <v>48.52</v>
      </c>
    </row>
    <row r="1835" spans="1:5" x14ac:dyDescent="0.3">
      <c r="A1835" s="31">
        <v>2027</v>
      </c>
      <c r="B1835" s="32" t="s">
        <v>3563</v>
      </c>
      <c r="C1835" s="33" t="s">
        <v>3564</v>
      </c>
      <c r="D1835" s="34" t="s">
        <v>15</v>
      </c>
      <c r="E1835" s="35">
        <v>97.04</v>
      </c>
    </row>
    <row r="1836" spans="1:5" x14ac:dyDescent="0.3">
      <c r="A1836" s="31">
        <v>2028</v>
      </c>
      <c r="B1836" s="32" t="s">
        <v>3565</v>
      </c>
      <c r="C1836" s="33" t="s">
        <v>3566</v>
      </c>
      <c r="D1836" s="34" t="s">
        <v>15</v>
      </c>
      <c r="E1836" s="35">
        <v>72.78</v>
      </c>
    </row>
    <row r="1837" spans="1:5" x14ac:dyDescent="0.3">
      <c r="A1837" s="31">
        <v>2029</v>
      </c>
      <c r="B1837" s="32" t="s">
        <v>3567</v>
      </c>
      <c r="C1837" s="33" t="s">
        <v>3568</v>
      </c>
      <c r="D1837" s="34" t="s">
        <v>15</v>
      </c>
      <c r="E1837" s="35">
        <v>320.17</v>
      </c>
    </row>
    <row r="1838" spans="1:5" x14ac:dyDescent="0.3">
      <c r="A1838" s="31">
        <v>2030</v>
      </c>
      <c r="B1838" s="32" t="s">
        <v>3569</v>
      </c>
      <c r="C1838" s="33" t="s">
        <v>3570</v>
      </c>
      <c r="D1838" s="34" t="s">
        <v>15</v>
      </c>
      <c r="E1838" s="35">
        <v>320.17</v>
      </c>
    </row>
    <row r="1839" spans="1:5" x14ac:dyDescent="0.3">
      <c r="A1839" s="31">
        <v>2031</v>
      </c>
      <c r="B1839" s="32" t="s">
        <v>3571</v>
      </c>
      <c r="C1839" s="33" t="s">
        <v>3572</v>
      </c>
      <c r="D1839" s="34" t="s">
        <v>15</v>
      </c>
      <c r="E1839" s="35">
        <v>320.17</v>
      </c>
    </row>
    <row r="1840" spans="1:5" x14ac:dyDescent="0.3">
      <c r="A1840" s="31">
        <v>2032</v>
      </c>
      <c r="B1840" s="32" t="s">
        <v>3573</v>
      </c>
      <c r="C1840" s="33" t="s">
        <v>3574</v>
      </c>
      <c r="D1840" s="34" t="s">
        <v>52</v>
      </c>
      <c r="E1840" s="35">
        <v>581.39</v>
      </c>
    </row>
    <row r="1841" spans="1:5" x14ac:dyDescent="0.3">
      <c r="A1841" s="31">
        <v>2033</v>
      </c>
      <c r="B1841" s="32" t="s">
        <v>3575</v>
      </c>
      <c r="C1841" s="33" t="s">
        <v>3576</v>
      </c>
      <c r="D1841" s="34" t="s">
        <v>15</v>
      </c>
      <c r="E1841" s="35">
        <v>48.52</v>
      </c>
    </row>
    <row r="1842" spans="1:5" x14ac:dyDescent="0.3">
      <c r="A1842" s="31">
        <v>2034</v>
      </c>
      <c r="B1842" s="32" t="s">
        <v>3577</v>
      </c>
      <c r="C1842" s="33" t="s">
        <v>3578</v>
      </c>
      <c r="D1842" s="34" t="s">
        <v>15</v>
      </c>
      <c r="E1842" s="35">
        <v>194.08</v>
      </c>
    </row>
    <row r="1843" spans="1:5" x14ac:dyDescent="0.3">
      <c r="A1843" s="31">
        <v>2035</v>
      </c>
      <c r="B1843" s="32" t="s">
        <v>3579</v>
      </c>
      <c r="C1843" s="33" t="s">
        <v>3580</v>
      </c>
      <c r="D1843" s="34" t="s">
        <v>99</v>
      </c>
      <c r="E1843" s="35">
        <v>9.6999999999999993</v>
      </c>
    </row>
    <row r="1844" spans="1:5" x14ac:dyDescent="0.3">
      <c r="A1844" s="31">
        <v>2036</v>
      </c>
      <c r="B1844" s="32" t="s">
        <v>3581</v>
      </c>
      <c r="C1844" s="33" t="s">
        <v>3582</v>
      </c>
      <c r="D1844" s="34" t="s">
        <v>99</v>
      </c>
      <c r="E1844" s="35">
        <v>24.26</v>
      </c>
    </row>
    <row r="1845" spans="1:5" x14ac:dyDescent="0.3">
      <c r="A1845" s="31">
        <v>2037</v>
      </c>
      <c r="B1845" s="32" t="s">
        <v>3583</v>
      </c>
      <c r="C1845" s="33" t="s">
        <v>3584</v>
      </c>
      <c r="D1845" s="34" t="s">
        <v>15</v>
      </c>
      <c r="E1845" s="35">
        <v>9.6999999999999993</v>
      </c>
    </row>
    <row r="1846" spans="1:5" x14ac:dyDescent="0.3">
      <c r="A1846" s="31">
        <v>2038</v>
      </c>
      <c r="B1846" s="32" t="s">
        <v>3585</v>
      </c>
      <c r="C1846" s="33" t="s">
        <v>3586</v>
      </c>
      <c r="D1846" s="34" t="s">
        <v>15</v>
      </c>
      <c r="E1846" s="35">
        <v>48.52</v>
      </c>
    </row>
    <row r="1847" spans="1:5" x14ac:dyDescent="0.3">
      <c r="A1847" s="31">
        <v>2039</v>
      </c>
      <c r="B1847" s="32" t="s">
        <v>3587</v>
      </c>
      <c r="C1847" s="33" t="s">
        <v>3588</v>
      </c>
      <c r="D1847" s="34" t="s">
        <v>52</v>
      </c>
      <c r="E1847" s="35">
        <v>581.39</v>
      </c>
    </row>
    <row r="1848" spans="1:5" x14ac:dyDescent="0.3">
      <c r="A1848" s="31">
        <v>2040</v>
      </c>
      <c r="B1848" s="32" t="s">
        <v>3589</v>
      </c>
      <c r="C1848" s="33" t="s">
        <v>3590</v>
      </c>
      <c r="D1848" s="34" t="s">
        <v>3240</v>
      </c>
      <c r="E1848" s="35">
        <v>21.56</v>
      </c>
    </row>
    <row r="1849" spans="1:5" x14ac:dyDescent="0.3">
      <c r="A1849" s="31">
        <v>2041</v>
      </c>
      <c r="B1849" s="32" t="s">
        <v>3591</v>
      </c>
      <c r="C1849" s="33" t="s">
        <v>3592</v>
      </c>
      <c r="D1849" s="34" t="s">
        <v>3240</v>
      </c>
      <c r="E1849" s="35">
        <v>21.97</v>
      </c>
    </row>
    <row r="1850" spans="1:5" x14ac:dyDescent="0.3">
      <c r="A1850" s="31">
        <v>2042</v>
      </c>
      <c r="B1850" s="32" t="s">
        <v>3593</v>
      </c>
      <c r="C1850" s="33" t="s">
        <v>3594</v>
      </c>
      <c r="D1850" s="34" t="s">
        <v>15</v>
      </c>
      <c r="E1850" s="35">
        <v>122.03</v>
      </c>
    </row>
    <row r="1851" spans="1:5" x14ac:dyDescent="0.3">
      <c r="A1851" s="31">
        <v>2043</v>
      </c>
      <c r="B1851" s="32" t="s">
        <v>3595</v>
      </c>
      <c r="C1851" s="33" t="s">
        <v>3596</v>
      </c>
      <c r="D1851" s="34" t="s">
        <v>15</v>
      </c>
      <c r="E1851" s="35">
        <v>1148.28</v>
      </c>
    </row>
    <row r="1852" spans="1:5" x14ac:dyDescent="0.3">
      <c r="A1852" s="31">
        <v>2044</v>
      </c>
      <c r="B1852" s="32" t="s">
        <v>3597</v>
      </c>
      <c r="C1852" s="33" t="s">
        <v>3598</v>
      </c>
      <c r="D1852" s="34" t="s">
        <v>15</v>
      </c>
      <c r="E1852" s="35">
        <v>540.33000000000004</v>
      </c>
    </row>
    <row r="1853" spans="1:5" x14ac:dyDescent="0.3">
      <c r="A1853" s="31">
        <v>2045</v>
      </c>
      <c r="B1853" s="32" t="s">
        <v>3599</v>
      </c>
      <c r="C1853" s="33" t="s">
        <v>3600</v>
      </c>
      <c r="D1853" s="34" t="s">
        <v>15</v>
      </c>
      <c r="E1853" s="35">
        <v>535.47</v>
      </c>
    </row>
    <row r="1854" spans="1:5" x14ac:dyDescent="0.3">
      <c r="A1854" s="31">
        <v>2046</v>
      </c>
      <c r="B1854" s="32" t="s">
        <v>3601</v>
      </c>
      <c r="C1854" s="33" t="s">
        <v>3602</v>
      </c>
      <c r="D1854" s="34" t="s">
        <v>99</v>
      </c>
      <c r="E1854" s="35">
        <v>40.479999999999997</v>
      </c>
    </row>
    <row r="1855" spans="1:5" x14ac:dyDescent="0.3">
      <c r="A1855" s="31">
        <v>2047</v>
      </c>
      <c r="B1855" s="32" t="s">
        <v>3603</v>
      </c>
      <c r="C1855" s="33" t="s">
        <v>3604</v>
      </c>
      <c r="D1855" s="34" t="s">
        <v>15</v>
      </c>
      <c r="E1855" s="35">
        <v>97.46</v>
      </c>
    </row>
    <row r="1856" spans="1:5" x14ac:dyDescent="0.3">
      <c r="A1856" s="31">
        <v>2048</v>
      </c>
      <c r="B1856" s="32" t="s">
        <v>3605</v>
      </c>
      <c r="C1856" s="33" t="s">
        <v>3606</v>
      </c>
      <c r="D1856" s="34" t="s">
        <v>15</v>
      </c>
      <c r="E1856" s="35">
        <v>62.33</v>
      </c>
    </row>
    <row r="1857" spans="1:5" x14ac:dyDescent="0.3">
      <c r="A1857" s="31">
        <v>2049</v>
      </c>
      <c r="B1857" s="32" t="s">
        <v>3607</v>
      </c>
      <c r="C1857" s="33" t="s">
        <v>3608</v>
      </c>
      <c r="D1857" s="34" t="s">
        <v>15</v>
      </c>
      <c r="E1857" s="35">
        <v>69.61</v>
      </c>
    </row>
    <row r="1858" spans="1:5" x14ac:dyDescent="0.3">
      <c r="A1858" s="31">
        <v>2050</v>
      </c>
      <c r="B1858" s="32" t="s">
        <v>3609</v>
      </c>
      <c r="C1858" s="33" t="s">
        <v>3610</v>
      </c>
      <c r="D1858" s="34" t="s">
        <v>99</v>
      </c>
      <c r="E1858" s="35">
        <v>112.08</v>
      </c>
    </row>
    <row r="1859" spans="1:5" x14ac:dyDescent="0.3">
      <c r="A1859" s="31">
        <v>2051</v>
      </c>
      <c r="B1859" s="32" t="s">
        <v>3611</v>
      </c>
      <c r="C1859" s="33" t="s">
        <v>3612</v>
      </c>
      <c r="D1859" s="34" t="s">
        <v>99</v>
      </c>
      <c r="E1859" s="35">
        <v>171.57</v>
      </c>
    </row>
    <row r="1860" spans="1:5" x14ac:dyDescent="0.3">
      <c r="A1860" s="31">
        <v>2052</v>
      </c>
      <c r="B1860" s="32" t="s">
        <v>3613</v>
      </c>
      <c r="C1860" s="33" t="s">
        <v>3614</v>
      </c>
      <c r="D1860" s="34" t="s">
        <v>15</v>
      </c>
      <c r="E1860" s="35">
        <v>31.79</v>
      </c>
    </row>
    <row r="1861" spans="1:5" x14ac:dyDescent="0.3">
      <c r="A1861" s="31">
        <v>2053</v>
      </c>
      <c r="B1861" s="32" t="s">
        <v>3615</v>
      </c>
      <c r="C1861" s="33" t="s">
        <v>3616</v>
      </c>
      <c r="D1861" s="34" t="s">
        <v>15</v>
      </c>
      <c r="E1861" s="35">
        <v>55.39</v>
      </c>
    </row>
    <row r="1862" spans="1:5" x14ac:dyDescent="0.3">
      <c r="A1862" s="31">
        <v>2059</v>
      </c>
      <c r="B1862" s="32" t="s">
        <v>3617</v>
      </c>
      <c r="C1862" s="33" t="s">
        <v>3618</v>
      </c>
      <c r="D1862" s="34" t="s">
        <v>15</v>
      </c>
      <c r="E1862" s="35">
        <v>544.02</v>
      </c>
    </row>
    <row r="1863" spans="1:5" x14ac:dyDescent="0.3">
      <c r="A1863" s="31">
        <v>2060</v>
      </c>
      <c r="B1863" s="32" t="s">
        <v>3619</v>
      </c>
      <c r="C1863" s="33" t="s">
        <v>3620</v>
      </c>
      <c r="D1863" s="34" t="s">
        <v>15</v>
      </c>
      <c r="E1863" s="35">
        <v>417.43</v>
      </c>
    </row>
    <row r="1864" spans="1:5" x14ac:dyDescent="0.3">
      <c r="A1864" s="31">
        <v>2061</v>
      </c>
      <c r="B1864" s="32" t="s">
        <v>3621</v>
      </c>
      <c r="C1864" s="33" t="s">
        <v>3622</v>
      </c>
      <c r="D1864" s="34" t="s">
        <v>99</v>
      </c>
      <c r="E1864" s="35">
        <v>243.79</v>
      </c>
    </row>
    <row r="1865" spans="1:5" x14ac:dyDescent="0.3">
      <c r="A1865" s="31">
        <v>2062</v>
      </c>
      <c r="B1865" s="32" t="s">
        <v>3623</v>
      </c>
      <c r="C1865" s="33" t="s">
        <v>3624</v>
      </c>
      <c r="D1865" s="34" t="s">
        <v>99</v>
      </c>
      <c r="E1865" s="35">
        <v>296.13</v>
      </c>
    </row>
    <row r="1866" spans="1:5" x14ac:dyDescent="0.3">
      <c r="A1866" s="31">
        <v>2063</v>
      </c>
      <c r="B1866" s="32" t="s">
        <v>3625</v>
      </c>
      <c r="C1866" s="33" t="s">
        <v>3626</v>
      </c>
      <c r="D1866" s="34" t="s">
        <v>99</v>
      </c>
      <c r="E1866" s="35">
        <v>69.59</v>
      </c>
    </row>
    <row r="1867" spans="1:5" x14ac:dyDescent="0.3">
      <c r="A1867" s="31">
        <v>2064</v>
      </c>
      <c r="B1867" s="32" t="s">
        <v>3627</v>
      </c>
      <c r="C1867" s="33" t="s">
        <v>3628</v>
      </c>
      <c r="D1867" s="34" t="s">
        <v>99</v>
      </c>
      <c r="E1867" s="35">
        <v>94.29</v>
      </c>
    </row>
    <row r="1868" spans="1:5" x14ac:dyDescent="0.3">
      <c r="A1868" s="31">
        <v>2065</v>
      </c>
      <c r="B1868" s="32" t="s">
        <v>3629</v>
      </c>
      <c r="C1868" s="33" t="s">
        <v>3630</v>
      </c>
      <c r="D1868" s="34" t="s">
        <v>99</v>
      </c>
      <c r="E1868" s="35">
        <v>99.98</v>
      </c>
    </row>
    <row r="1869" spans="1:5" x14ac:dyDescent="0.3">
      <c r="A1869" s="31">
        <v>2066</v>
      </c>
      <c r="B1869" s="32" t="s">
        <v>3631</v>
      </c>
      <c r="C1869" s="33" t="s">
        <v>3632</v>
      </c>
      <c r="D1869" s="34" t="s">
        <v>15</v>
      </c>
      <c r="E1869" s="35">
        <v>2615.63</v>
      </c>
    </row>
    <row r="1870" spans="1:5" x14ac:dyDescent="0.3">
      <c r="A1870" s="31">
        <v>2067</v>
      </c>
      <c r="B1870" s="32" t="s">
        <v>3633</v>
      </c>
      <c r="C1870" s="33" t="s">
        <v>3634</v>
      </c>
      <c r="D1870" s="34" t="s">
        <v>15</v>
      </c>
      <c r="E1870" s="35">
        <v>370.4</v>
      </c>
    </row>
    <row r="1871" spans="1:5" x14ac:dyDescent="0.3">
      <c r="A1871" s="31">
        <v>2068</v>
      </c>
      <c r="B1871" s="32" t="s">
        <v>3635</v>
      </c>
      <c r="C1871" s="33" t="s">
        <v>3636</v>
      </c>
      <c r="D1871" s="34" t="s">
        <v>15</v>
      </c>
      <c r="E1871" s="35">
        <v>356.58</v>
      </c>
    </row>
    <row r="1872" spans="1:5" x14ac:dyDescent="0.3">
      <c r="A1872" s="31">
        <v>2069</v>
      </c>
      <c r="B1872" s="32" t="s">
        <v>3637</v>
      </c>
      <c r="C1872" s="33" t="s">
        <v>3638</v>
      </c>
      <c r="D1872" s="34" t="s">
        <v>15</v>
      </c>
      <c r="E1872" s="35">
        <v>1197.32</v>
      </c>
    </row>
    <row r="1873" spans="1:5" x14ac:dyDescent="0.3">
      <c r="A1873" s="31">
        <v>2070</v>
      </c>
      <c r="B1873" s="32" t="s">
        <v>3639</v>
      </c>
      <c r="C1873" s="33" t="s">
        <v>3640</v>
      </c>
      <c r="D1873" s="34" t="s">
        <v>15</v>
      </c>
      <c r="E1873" s="35">
        <v>2508.48</v>
      </c>
    </row>
    <row r="1874" spans="1:5" x14ac:dyDescent="0.3">
      <c r="A1874" s="31">
        <v>2071</v>
      </c>
      <c r="B1874" s="32" t="s">
        <v>3641</v>
      </c>
      <c r="C1874" s="33" t="s">
        <v>3642</v>
      </c>
      <c r="D1874" s="34" t="s">
        <v>15</v>
      </c>
      <c r="E1874" s="35">
        <v>19323.990000000002</v>
      </c>
    </row>
    <row r="1875" spans="1:5" x14ac:dyDescent="0.3">
      <c r="A1875" s="31">
        <v>2072</v>
      </c>
      <c r="B1875" s="32" t="s">
        <v>3643</v>
      </c>
      <c r="C1875" s="33" t="s">
        <v>3644</v>
      </c>
      <c r="D1875" s="34" t="s">
        <v>15</v>
      </c>
      <c r="E1875" s="35">
        <v>1658.05</v>
      </c>
    </row>
    <row r="1876" spans="1:5" x14ac:dyDescent="0.3">
      <c r="A1876" s="31">
        <v>2073</v>
      </c>
      <c r="B1876" s="32" t="s">
        <v>3645</v>
      </c>
      <c r="C1876" s="33" t="s">
        <v>3646</v>
      </c>
      <c r="D1876" s="34" t="s">
        <v>15</v>
      </c>
      <c r="E1876" s="35">
        <v>729.36</v>
      </c>
    </row>
    <row r="1877" spans="1:5" x14ac:dyDescent="0.3">
      <c r="A1877" s="31">
        <v>2074</v>
      </c>
      <c r="B1877" s="32" t="s">
        <v>3647</v>
      </c>
      <c r="C1877" s="33" t="s">
        <v>3648</v>
      </c>
      <c r="D1877" s="34" t="s">
        <v>15</v>
      </c>
      <c r="E1877" s="35">
        <v>3888.37</v>
      </c>
    </row>
    <row r="1878" spans="1:5" x14ac:dyDescent="0.3">
      <c r="A1878" s="31">
        <v>2075</v>
      </c>
      <c r="B1878" s="32" t="s">
        <v>3649</v>
      </c>
      <c r="C1878" s="33" t="s">
        <v>3650</v>
      </c>
      <c r="D1878" s="34" t="s">
        <v>15</v>
      </c>
      <c r="E1878" s="35">
        <v>247.44</v>
      </c>
    </row>
    <row r="1879" spans="1:5" x14ac:dyDescent="0.3">
      <c r="A1879" s="31">
        <v>2076</v>
      </c>
      <c r="B1879" s="32" t="s">
        <v>3651</v>
      </c>
      <c r="C1879" s="33" t="s">
        <v>3652</v>
      </c>
      <c r="D1879" s="34" t="s">
        <v>15</v>
      </c>
      <c r="E1879" s="35">
        <v>628.45000000000005</v>
      </c>
    </row>
    <row r="1880" spans="1:5" x14ac:dyDescent="0.3">
      <c r="A1880" s="31">
        <v>2077</v>
      </c>
      <c r="B1880" s="32" t="s">
        <v>3653</v>
      </c>
      <c r="C1880" s="33" t="s">
        <v>3654</v>
      </c>
      <c r="D1880" s="34" t="s">
        <v>931</v>
      </c>
      <c r="E1880" s="35">
        <v>685.82</v>
      </c>
    </row>
    <row r="1881" spans="1:5" x14ac:dyDescent="0.3">
      <c r="A1881" s="31">
        <v>2078</v>
      </c>
      <c r="B1881" s="32" t="s">
        <v>3655</v>
      </c>
      <c r="C1881" s="33" t="s">
        <v>3656</v>
      </c>
      <c r="D1881" s="34" t="s">
        <v>15</v>
      </c>
      <c r="E1881" s="35">
        <v>303.5</v>
      </c>
    </row>
    <row r="1882" spans="1:5" x14ac:dyDescent="0.3">
      <c r="A1882" s="31">
        <v>2079</v>
      </c>
      <c r="B1882" s="32" t="s">
        <v>3657</v>
      </c>
      <c r="C1882" s="33" t="s">
        <v>3658</v>
      </c>
      <c r="D1882" s="34" t="s">
        <v>15</v>
      </c>
      <c r="E1882" s="35">
        <v>87.61</v>
      </c>
    </row>
    <row r="1883" spans="1:5" x14ac:dyDescent="0.3">
      <c r="A1883" s="31">
        <v>2080</v>
      </c>
      <c r="B1883" s="32" t="s">
        <v>3659</v>
      </c>
      <c r="C1883" s="33" t="s">
        <v>3660</v>
      </c>
      <c r="D1883" s="34" t="s">
        <v>15</v>
      </c>
      <c r="E1883" s="35">
        <v>334.07</v>
      </c>
    </row>
    <row r="1884" spans="1:5" x14ac:dyDescent="0.3">
      <c r="A1884" s="31">
        <v>2081</v>
      </c>
      <c r="B1884" s="32" t="s">
        <v>3661</v>
      </c>
      <c r="C1884" s="33" t="s">
        <v>3662</v>
      </c>
      <c r="D1884" s="34" t="s">
        <v>15</v>
      </c>
      <c r="E1884" s="35">
        <v>302.14999999999998</v>
      </c>
    </row>
    <row r="1885" spans="1:5" x14ac:dyDescent="0.3">
      <c r="A1885" s="31">
        <v>2082</v>
      </c>
      <c r="B1885" s="32" t="s">
        <v>3663</v>
      </c>
      <c r="C1885" s="33" t="s">
        <v>3664</v>
      </c>
      <c r="D1885" s="34" t="s">
        <v>15</v>
      </c>
      <c r="E1885" s="35">
        <v>66.87</v>
      </c>
    </row>
    <row r="1886" spans="1:5" x14ac:dyDescent="0.3">
      <c r="A1886" s="31">
        <v>2083</v>
      </c>
      <c r="B1886" s="32" t="s">
        <v>3665</v>
      </c>
      <c r="C1886" s="33" t="s">
        <v>3666</v>
      </c>
      <c r="D1886" s="34" t="s">
        <v>15</v>
      </c>
      <c r="E1886" s="35">
        <v>993.91</v>
      </c>
    </row>
    <row r="1887" spans="1:5" x14ac:dyDescent="0.3">
      <c r="A1887" s="31">
        <v>2084</v>
      </c>
      <c r="B1887" s="32" t="s">
        <v>3667</v>
      </c>
      <c r="C1887" s="33" t="s">
        <v>3668</v>
      </c>
      <c r="D1887" s="34" t="s">
        <v>15</v>
      </c>
      <c r="E1887" s="35">
        <v>1109.78</v>
      </c>
    </row>
    <row r="1888" spans="1:5" x14ac:dyDescent="0.3">
      <c r="A1888" s="31">
        <v>2085</v>
      </c>
      <c r="B1888" s="32" t="s">
        <v>3669</v>
      </c>
      <c r="C1888" s="33" t="s">
        <v>3670</v>
      </c>
      <c r="D1888" s="34" t="s">
        <v>15</v>
      </c>
      <c r="E1888" s="35">
        <v>9502.91</v>
      </c>
    </row>
    <row r="1889" spans="1:5" x14ac:dyDescent="0.3">
      <c r="A1889" s="31">
        <v>2086</v>
      </c>
      <c r="B1889" s="32" t="s">
        <v>3671</v>
      </c>
      <c r="C1889" s="33" t="s">
        <v>3672</v>
      </c>
      <c r="D1889" s="34" t="s">
        <v>15</v>
      </c>
      <c r="E1889" s="35">
        <v>17951.16</v>
      </c>
    </row>
    <row r="1890" spans="1:5" x14ac:dyDescent="0.3">
      <c r="A1890" s="31">
        <v>2087</v>
      </c>
      <c r="B1890" s="32" t="s">
        <v>3673</v>
      </c>
      <c r="C1890" s="33" t="s">
        <v>3674</v>
      </c>
      <c r="D1890" s="34" t="s">
        <v>15</v>
      </c>
      <c r="E1890" s="35">
        <v>15304.63</v>
      </c>
    </row>
    <row r="1891" spans="1:5" x14ac:dyDescent="0.3">
      <c r="A1891" s="31">
        <v>2088</v>
      </c>
      <c r="B1891" s="32" t="s">
        <v>3675</v>
      </c>
      <c r="C1891" s="33" t="s">
        <v>3676</v>
      </c>
      <c r="D1891" s="34" t="s">
        <v>15</v>
      </c>
      <c r="E1891" s="35">
        <v>15130.71</v>
      </c>
    </row>
    <row r="1892" spans="1:5" x14ac:dyDescent="0.3">
      <c r="A1892" s="31">
        <v>2089</v>
      </c>
      <c r="B1892" s="32" t="s">
        <v>3677</v>
      </c>
      <c r="C1892" s="33" t="s">
        <v>3678</v>
      </c>
      <c r="D1892" s="34" t="s">
        <v>15</v>
      </c>
      <c r="E1892" s="35">
        <v>19270.32</v>
      </c>
    </row>
    <row r="1893" spans="1:5" x14ac:dyDescent="0.3">
      <c r="A1893" s="31">
        <v>2090</v>
      </c>
      <c r="B1893" s="32" t="s">
        <v>3679</v>
      </c>
      <c r="C1893" s="33" t="s">
        <v>3680</v>
      </c>
      <c r="D1893" s="34" t="s">
        <v>15</v>
      </c>
      <c r="E1893" s="35">
        <v>27462.880000000001</v>
      </c>
    </row>
    <row r="1894" spans="1:5" x14ac:dyDescent="0.3">
      <c r="A1894" s="31">
        <v>2091</v>
      </c>
      <c r="B1894" s="32" t="s">
        <v>3681</v>
      </c>
      <c r="C1894" s="33" t="s">
        <v>3682</v>
      </c>
      <c r="D1894" s="34" t="s">
        <v>15</v>
      </c>
      <c r="E1894" s="35">
        <v>30738.75</v>
      </c>
    </row>
    <row r="1895" spans="1:5" x14ac:dyDescent="0.3">
      <c r="A1895" s="31">
        <v>2092</v>
      </c>
      <c r="B1895" s="32" t="s">
        <v>3683</v>
      </c>
      <c r="C1895" s="33" t="s">
        <v>3684</v>
      </c>
      <c r="D1895" s="34" t="s">
        <v>15</v>
      </c>
      <c r="E1895" s="35">
        <v>51856.24</v>
      </c>
    </row>
    <row r="1896" spans="1:5" x14ac:dyDescent="0.3">
      <c r="A1896" s="31">
        <v>2093</v>
      </c>
      <c r="B1896" s="32" t="s">
        <v>3685</v>
      </c>
      <c r="C1896" s="33" t="s">
        <v>3686</v>
      </c>
      <c r="D1896" s="34" t="s">
        <v>15</v>
      </c>
      <c r="E1896" s="35">
        <v>276.56</v>
      </c>
    </row>
    <row r="1897" spans="1:5" x14ac:dyDescent="0.3">
      <c r="A1897" s="31">
        <v>2094</v>
      </c>
      <c r="B1897" s="32" t="s">
        <v>3687</v>
      </c>
      <c r="C1897" s="33" t="s">
        <v>3688</v>
      </c>
      <c r="D1897" s="34" t="s">
        <v>15</v>
      </c>
      <c r="E1897" s="35">
        <v>993.18</v>
      </c>
    </row>
    <row r="1898" spans="1:5" x14ac:dyDescent="0.3">
      <c r="A1898" s="31">
        <v>2095</v>
      </c>
      <c r="B1898" s="32" t="s">
        <v>3689</v>
      </c>
      <c r="C1898" s="33" t="s">
        <v>3690</v>
      </c>
      <c r="D1898" s="34" t="s">
        <v>15</v>
      </c>
      <c r="E1898" s="35">
        <v>698.79</v>
      </c>
    </row>
    <row r="1899" spans="1:5" x14ac:dyDescent="0.3">
      <c r="A1899" s="31">
        <v>2096</v>
      </c>
      <c r="B1899" s="32" t="s">
        <v>3691</v>
      </c>
      <c r="C1899" s="33" t="s">
        <v>3692</v>
      </c>
      <c r="D1899" s="34" t="s">
        <v>15</v>
      </c>
      <c r="E1899" s="35">
        <v>752.51</v>
      </c>
    </row>
    <row r="1900" spans="1:5" x14ac:dyDescent="0.3">
      <c r="A1900" s="31">
        <v>2097</v>
      </c>
      <c r="B1900" s="32" t="s">
        <v>3693</v>
      </c>
      <c r="C1900" s="33" t="s">
        <v>3694</v>
      </c>
      <c r="D1900" s="34" t="s">
        <v>15</v>
      </c>
      <c r="E1900" s="35">
        <v>1284.82</v>
      </c>
    </row>
    <row r="1901" spans="1:5" x14ac:dyDescent="0.3">
      <c r="A1901" s="31">
        <v>2098</v>
      </c>
      <c r="B1901" s="32" t="s">
        <v>3695</v>
      </c>
      <c r="C1901" s="33" t="s">
        <v>3696</v>
      </c>
      <c r="D1901" s="34" t="s">
        <v>15</v>
      </c>
      <c r="E1901" s="35">
        <v>1684.33</v>
      </c>
    </row>
    <row r="1902" spans="1:5" x14ac:dyDescent="0.3">
      <c r="A1902" s="31">
        <v>2099</v>
      </c>
      <c r="B1902" s="32" t="s">
        <v>3697</v>
      </c>
      <c r="C1902" s="33" t="s">
        <v>3698</v>
      </c>
      <c r="D1902" s="34" t="s">
        <v>15</v>
      </c>
      <c r="E1902" s="35">
        <v>77.510000000000005</v>
      </c>
    </row>
    <row r="1903" spans="1:5" x14ac:dyDescent="0.3">
      <c r="A1903" s="31">
        <v>2100</v>
      </c>
      <c r="B1903" s="32" t="s">
        <v>3699</v>
      </c>
      <c r="C1903" s="33" t="s">
        <v>3700</v>
      </c>
      <c r="D1903" s="34" t="s">
        <v>52</v>
      </c>
      <c r="E1903" s="35">
        <v>581.39</v>
      </c>
    </row>
    <row r="1904" spans="1:5" x14ac:dyDescent="0.3">
      <c r="A1904" s="31">
        <v>2101</v>
      </c>
      <c r="B1904" s="32" t="s">
        <v>3701</v>
      </c>
      <c r="C1904" s="33" t="s">
        <v>3702</v>
      </c>
      <c r="D1904" s="34" t="s">
        <v>15</v>
      </c>
      <c r="E1904" s="35">
        <v>1623.01</v>
      </c>
    </row>
    <row r="1905" spans="1:5" x14ac:dyDescent="0.3">
      <c r="A1905" s="31">
        <v>2102</v>
      </c>
      <c r="B1905" s="32" t="s">
        <v>3703</v>
      </c>
      <c r="C1905" s="33" t="s">
        <v>3704</v>
      </c>
      <c r="D1905" s="34" t="s">
        <v>15</v>
      </c>
      <c r="E1905" s="35">
        <v>26.17</v>
      </c>
    </row>
    <row r="1906" spans="1:5" x14ac:dyDescent="0.3">
      <c r="A1906" s="31">
        <v>2103</v>
      </c>
      <c r="B1906" s="32" t="s">
        <v>3705</v>
      </c>
      <c r="C1906" s="33" t="s">
        <v>3706</v>
      </c>
      <c r="D1906" s="34" t="s">
        <v>15</v>
      </c>
      <c r="E1906" s="35">
        <v>26.46</v>
      </c>
    </row>
    <row r="1907" spans="1:5" x14ac:dyDescent="0.3">
      <c r="A1907" s="31">
        <v>2104</v>
      </c>
      <c r="B1907" s="32" t="s">
        <v>3707</v>
      </c>
      <c r="C1907" s="33" t="s">
        <v>3708</v>
      </c>
      <c r="D1907" s="34" t="s">
        <v>15</v>
      </c>
      <c r="E1907" s="35">
        <v>37.590000000000003</v>
      </c>
    </row>
    <row r="1908" spans="1:5" x14ac:dyDescent="0.3">
      <c r="A1908" s="31">
        <v>2105</v>
      </c>
      <c r="B1908" s="32" t="s">
        <v>3709</v>
      </c>
      <c r="C1908" s="33" t="s">
        <v>3710</v>
      </c>
      <c r="D1908" s="34" t="s">
        <v>15</v>
      </c>
      <c r="E1908" s="35">
        <v>46.92</v>
      </c>
    </row>
    <row r="1909" spans="1:5" x14ac:dyDescent="0.3">
      <c r="A1909" s="31">
        <v>2106</v>
      </c>
      <c r="B1909" s="32" t="s">
        <v>3711</v>
      </c>
      <c r="C1909" s="33" t="s">
        <v>3712</v>
      </c>
      <c r="D1909" s="34" t="s">
        <v>15</v>
      </c>
      <c r="E1909" s="35">
        <v>13.2</v>
      </c>
    </row>
    <row r="1910" spans="1:5" x14ac:dyDescent="0.3">
      <c r="A1910" s="31">
        <v>2107</v>
      </c>
      <c r="B1910" s="32" t="s">
        <v>3713</v>
      </c>
      <c r="C1910" s="33" t="s">
        <v>3714</v>
      </c>
      <c r="D1910" s="34" t="s">
        <v>15</v>
      </c>
      <c r="E1910" s="35">
        <v>16.98</v>
      </c>
    </row>
    <row r="1911" spans="1:5" x14ac:dyDescent="0.3">
      <c r="A1911" s="31">
        <v>2108</v>
      </c>
      <c r="B1911" s="32" t="s">
        <v>3715</v>
      </c>
      <c r="C1911" s="33" t="s">
        <v>3716</v>
      </c>
      <c r="D1911" s="34" t="s">
        <v>15</v>
      </c>
      <c r="E1911" s="35">
        <v>9.01</v>
      </c>
    </row>
    <row r="1912" spans="1:5" x14ac:dyDescent="0.3">
      <c r="A1912" s="31">
        <v>2114</v>
      </c>
      <c r="B1912" s="32" t="s">
        <v>3717</v>
      </c>
      <c r="C1912" s="33" t="s">
        <v>3718</v>
      </c>
      <c r="D1912" s="34" t="s">
        <v>15</v>
      </c>
      <c r="E1912" s="35">
        <v>21.05</v>
      </c>
    </row>
    <row r="1913" spans="1:5" x14ac:dyDescent="0.3">
      <c r="A1913" s="31">
        <v>2115</v>
      </c>
      <c r="B1913" s="32" t="s">
        <v>3719</v>
      </c>
      <c r="C1913" s="33" t="s">
        <v>3720</v>
      </c>
      <c r="D1913" s="34" t="s">
        <v>15</v>
      </c>
      <c r="E1913" s="35">
        <v>25.04</v>
      </c>
    </row>
    <row r="1914" spans="1:5" x14ac:dyDescent="0.3">
      <c r="A1914" s="31">
        <v>2116</v>
      </c>
      <c r="B1914" s="32" t="s">
        <v>3721</v>
      </c>
      <c r="C1914" s="33" t="s">
        <v>3722</v>
      </c>
      <c r="D1914" s="34" t="s">
        <v>15</v>
      </c>
      <c r="E1914" s="35">
        <v>23.67</v>
      </c>
    </row>
    <row r="1915" spans="1:5" x14ac:dyDescent="0.3">
      <c r="A1915" s="31">
        <v>2117</v>
      </c>
      <c r="B1915" s="32" t="s">
        <v>3723</v>
      </c>
      <c r="C1915" s="33" t="s">
        <v>3724</v>
      </c>
      <c r="D1915" s="34" t="s">
        <v>15</v>
      </c>
      <c r="E1915" s="35">
        <v>30.25</v>
      </c>
    </row>
    <row r="1916" spans="1:5" x14ac:dyDescent="0.3">
      <c r="A1916" s="31">
        <v>2118</v>
      </c>
      <c r="B1916" s="32" t="s">
        <v>3725</v>
      </c>
      <c r="C1916" s="33" t="s">
        <v>3726</v>
      </c>
      <c r="D1916" s="34" t="s">
        <v>15</v>
      </c>
      <c r="E1916" s="35">
        <v>34.93</v>
      </c>
    </row>
    <row r="1917" spans="1:5" x14ac:dyDescent="0.3">
      <c r="A1917" s="31">
        <v>2119</v>
      </c>
      <c r="B1917" s="32" t="s">
        <v>3727</v>
      </c>
      <c r="C1917" s="33" t="s">
        <v>3728</v>
      </c>
      <c r="D1917" s="34" t="s">
        <v>15</v>
      </c>
      <c r="E1917" s="35">
        <v>34.380000000000003</v>
      </c>
    </row>
    <row r="1918" spans="1:5" x14ac:dyDescent="0.3">
      <c r="A1918" s="31">
        <v>2120</v>
      </c>
      <c r="B1918" s="32" t="s">
        <v>3729</v>
      </c>
      <c r="C1918" s="33" t="s">
        <v>3730</v>
      </c>
      <c r="D1918" s="34" t="s">
        <v>15</v>
      </c>
      <c r="E1918" s="35">
        <v>44</v>
      </c>
    </row>
    <row r="1919" spans="1:5" x14ac:dyDescent="0.3">
      <c r="A1919" s="31">
        <v>2121</v>
      </c>
      <c r="B1919" s="32" t="s">
        <v>3731</v>
      </c>
      <c r="C1919" s="33" t="s">
        <v>3732</v>
      </c>
      <c r="D1919" s="34" t="s">
        <v>15</v>
      </c>
      <c r="E1919" s="35">
        <v>55.67</v>
      </c>
    </row>
    <row r="1920" spans="1:5" x14ac:dyDescent="0.3">
      <c r="A1920" s="31">
        <v>2122</v>
      </c>
      <c r="B1920" s="32" t="s">
        <v>3733</v>
      </c>
      <c r="C1920" s="33" t="s">
        <v>3734</v>
      </c>
      <c r="D1920" s="34" t="s">
        <v>15</v>
      </c>
      <c r="E1920" s="35">
        <v>57.31</v>
      </c>
    </row>
    <row r="1921" spans="1:5" x14ac:dyDescent="0.3">
      <c r="A1921" s="31">
        <v>2123</v>
      </c>
      <c r="B1921" s="32" t="s">
        <v>3735</v>
      </c>
      <c r="C1921" s="33" t="s">
        <v>3736</v>
      </c>
      <c r="D1921" s="34" t="s">
        <v>15</v>
      </c>
      <c r="E1921" s="35">
        <v>73.489999999999995</v>
      </c>
    </row>
    <row r="1922" spans="1:5" x14ac:dyDescent="0.3">
      <c r="A1922" s="31">
        <v>2124</v>
      </c>
      <c r="B1922" s="32" t="s">
        <v>3737</v>
      </c>
      <c r="C1922" s="33" t="s">
        <v>3738</v>
      </c>
      <c r="D1922" s="34" t="s">
        <v>15</v>
      </c>
      <c r="E1922" s="35">
        <v>71.34</v>
      </c>
    </row>
    <row r="1923" spans="1:5" x14ac:dyDescent="0.3">
      <c r="A1923" s="31">
        <v>2125</v>
      </c>
      <c r="B1923" s="32" t="s">
        <v>3739</v>
      </c>
      <c r="C1923" s="33" t="s">
        <v>3740</v>
      </c>
      <c r="D1923" s="34" t="s">
        <v>12</v>
      </c>
      <c r="E1923" s="35">
        <v>366.75</v>
      </c>
    </row>
    <row r="1924" spans="1:5" x14ac:dyDescent="0.3">
      <c r="A1924" s="31">
        <v>2126</v>
      </c>
      <c r="B1924" s="32" t="s">
        <v>3741</v>
      </c>
      <c r="C1924" s="33" t="s">
        <v>3742</v>
      </c>
      <c r="D1924" s="34" t="s">
        <v>15</v>
      </c>
      <c r="E1924" s="35">
        <v>62.21</v>
      </c>
    </row>
    <row r="1925" spans="1:5" x14ac:dyDescent="0.3">
      <c r="A1925" s="31">
        <v>2127</v>
      </c>
      <c r="B1925" s="32" t="s">
        <v>3743</v>
      </c>
      <c r="C1925" s="33" t="s">
        <v>3744</v>
      </c>
      <c r="D1925" s="34" t="s">
        <v>15</v>
      </c>
      <c r="E1925" s="35">
        <v>357.8</v>
      </c>
    </row>
    <row r="1926" spans="1:5" x14ac:dyDescent="0.3">
      <c r="A1926" s="31">
        <v>2128</v>
      </c>
      <c r="B1926" s="32" t="s">
        <v>3745</v>
      </c>
      <c r="C1926" s="33" t="s">
        <v>3746</v>
      </c>
      <c r="D1926" s="34" t="s">
        <v>15</v>
      </c>
      <c r="E1926" s="35">
        <v>545.32000000000005</v>
      </c>
    </row>
    <row r="1927" spans="1:5" x14ac:dyDescent="0.3">
      <c r="A1927" s="31">
        <v>2129</v>
      </c>
      <c r="B1927" s="32" t="s">
        <v>3747</v>
      </c>
      <c r="C1927" s="33" t="s">
        <v>3748</v>
      </c>
      <c r="D1927" s="34" t="s">
        <v>15</v>
      </c>
      <c r="E1927" s="35">
        <v>1286.05</v>
      </c>
    </row>
    <row r="1928" spans="1:5" x14ac:dyDescent="0.3">
      <c r="A1928" s="31">
        <v>2130</v>
      </c>
      <c r="B1928" s="32" t="s">
        <v>3749</v>
      </c>
      <c r="C1928" s="33" t="s">
        <v>3750</v>
      </c>
      <c r="D1928" s="34" t="s">
        <v>15</v>
      </c>
      <c r="E1928" s="35">
        <v>2365.15</v>
      </c>
    </row>
    <row r="1929" spans="1:5" x14ac:dyDescent="0.3">
      <c r="A1929" s="31">
        <v>2131</v>
      </c>
      <c r="B1929" s="32" t="s">
        <v>3751</v>
      </c>
      <c r="C1929" s="33" t="s">
        <v>3752</v>
      </c>
      <c r="D1929" s="34" t="s">
        <v>15</v>
      </c>
      <c r="E1929" s="35">
        <v>463.8</v>
      </c>
    </row>
    <row r="1930" spans="1:5" x14ac:dyDescent="0.3">
      <c r="A1930" s="31">
        <v>2132</v>
      </c>
      <c r="B1930" s="32" t="s">
        <v>3753</v>
      </c>
      <c r="C1930" s="33" t="s">
        <v>3754</v>
      </c>
      <c r="D1930" s="34" t="s">
        <v>15</v>
      </c>
      <c r="E1930" s="35">
        <v>966.51</v>
      </c>
    </row>
    <row r="1931" spans="1:5" x14ac:dyDescent="0.3">
      <c r="A1931" s="31">
        <v>2133</v>
      </c>
      <c r="B1931" s="32" t="s">
        <v>3755</v>
      </c>
      <c r="C1931" s="33" t="s">
        <v>3756</v>
      </c>
      <c r="D1931" s="34" t="s">
        <v>15</v>
      </c>
      <c r="E1931" s="35">
        <v>1420.66</v>
      </c>
    </row>
    <row r="1932" spans="1:5" x14ac:dyDescent="0.3">
      <c r="A1932" s="31">
        <v>2134</v>
      </c>
      <c r="B1932" s="32" t="s">
        <v>3757</v>
      </c>
      <c r="C1932" s="33" t="s">
        <v>3758</v>
      </c>
      <c r="D1932" s="34" t="s">
        <v>15</v>
      </c>
      <c r="E1932" s="35">
        <v>2564.14</v>
      </c>
    </row>
    <row r="1933" spans="1:5" x14ac:dyDescent="0.3">
      <c r="A1933" s="31">
        <v>2135</v>
      </c>
      <c r="B1933" s="32" t="s">
        <v>3759</v>
      </c>
      <c r="C1933" s="33" t="s">
        <v>3760</v>
      </c>
      <c r="D1933" s="34" t="s">
        <v>99</v>
      </c>
      <c r="E1933" s="35">
        <v>52.65</v>
      </c>
    </row>
    <row r="1934" spans="1:5" x14ac:dyDescent="0.3">
      <c r="A1934" s="31">
        <v>2136</v>
      </c>
      <c r="B1934" s="32" t="s">
        <v>3761</v>
      </c>
      <c r="C1934" s="33" t="s">
        <v>3762</v>
      </c>
      <c r="D1934" s="34" t="s">
        <v>52</v>
      </c>
      <c r="E1934" s="35">
        <v>581.39</v>
      </c>
    </row>
    <row r="1935" spans="1:5" x14ac:dyDescent="0.3">
      <c r="A1935" s="31">
        <v>2137</v>
      </c>
      <c r="B1935" s="32" t="s">
        <v>3763</v>
      </c>
      <c r="C1935" s="33" t="s">
        <v>3764</v>
      </c>
      <c r="D1935" s="34" t="s">
        <v>15</v>
      </c>
      <c r="E1935" s="35">
        <v>497.16</v>
      </c>
    </row>
    <row r="1936" spans="1:5" x14ac:dyDescent="0.3">
      <c r="A1936" s="31">
        <v>2138</v>
      </c>
      <c r="B1936" s="32" t="s">
        <v>3765</v>
      </c>
      <c r="C1936" s="33" t="s">
        <v>3766</v>
      </c>
      <c r="D1936" s="34" t="s">
        <v>15</v>
      </c>
      <c r="E1936" s="35">
        <v>1784.73</v>
      </c>
    </row>
    <row r="1937" spans="1:5" x14ac:dyDescent="0.3">
      <c r="A1937" s="31">
        <v>2139</v>
      </c>
      <c r="B1937" s="32" t="s">
        <v>3767</v>
      </c>
      <c r="C1937" s="33" t="s">
        <v>3768</v>
      </c>
      <c r="D1937" s="34" t="s">
        <v>15</v>
      </c>
      <c r="E1937" s="35">
        <v>873.93</v>
      </c>
    </row>
    <row r="1938" spans="1:5" x14ac:dyDescent="0.3">
      <c r="A1938" s="31">
        <v>2140</v>
      </c>
      <c r="B1938" s="32" t="s">
        <v>3769</v>
      </c>
      <c r="C1938" s="33" t="s">
        <v>3770</v>
      </c>
      <c r="D1938" s="34" t="s">
        <v>15</v>
      </c>
      <c r="E1938" s="35">
        <v>2264.42</v>
      </c>
    </row>
    <row r="1939" spans="1:5" x14ac:dyDescent="0.3">
      <c r="A1939" s="31">
        <v>2141</v>
      </c>
      <c r="B1939" s="32" t="s">
        <v>3771</v>
      </c>
      <c r="C1939" s="33" t="s">
        <v>3772</v>
      </c>
      <c r="D1939" s="34" t="s">
        <v>15</v>
      </c>
      <c r="E1939" s="35">
        <v>61.72</v>
      </c>
    </row>
    <row r="1940" spans="1:5" x14ac:dyDescent="0.3">
      <c r="A1940" s="31">
        <v>2142</v>
      </c>
      <c r="B1940" s="32" t="s">
        <v>3773</v>
      </c>
      <c r="C1940" s="33" t="s">
        <v>3774</v>
      </c>
      <c r="D1940" s="34" t="s">
        <v>15</v>
      </c>
      <c r="E1940" s="35">
        <v>100.26</v>
      </c>
    </row>
    <row r="1941" spans="1:5" x14ac:dyDescent="0.3">
      <c r="A1941" s="31">
        <v>2143</v>
      </c>
      <c r="B1941" s="32" t="s">
        <v>3775</v>
      </c>
      <c r="C1941" s="33" t="s">
        <v>3776</v>
      </c>
      <c r="D1941" s="34" t="s">
        <v>15</v>
      </c>
      <c r="E1941" s="35">
        <v>141.94999999999999</v>
      </c>
    </row>
    <row r="1942" spans="1:5" x14ac:dyDescent="0.3">
      <c r="A1942" s="31">
        <v>2144</v>
      </c>
      <c r="B1942" s="32" t="s">
        <v>3777</v>
      </c>
      <c r="C1942" s="33" t="s">
        <v>3778</v>
      </c>
      <c r="D1942" s="34" t="s">
        <v>15</v>
      </c>
      <c r="E1942" s="35">
        <v>36.72</v>
      </c>
    </row>
    <row r="1943" spans="1:5" x14ac:dyDescent="0.3">
      <c r="A1943" s="31">
        <v>2145</v>
      </c>
      <c r="B1943" s="32" t="s">
        <v>3779</v>
      </c>
      <c r="C1943" s="33" t="s">
        <v>3780</v>
      </c>
      <c r="D1943" s="34" t="s">
        <v>15</v>
      </c>
      <c r="E1943" s="35">
        <v>88.59</v>
      </c>
    </row>
    <row r="1944" spans="1:5" x14ac:dyDescent="0.3">
      <c r="A1944" s="31">
        <v>2146</v>
      </c>
      <c r="B1944" s="32" t="s">
        <v>3781</v>
      </c>
      <c r="C1944" s="33" t="s">
        <v>3782</v>
      </c>
      <c r="D1944" s="34" t="s">
        <v>15</v>
      </c>
      <c r="E1944" s="35">
        <v>92.24</v>
      </c>
    </row>
    <row r="1945" spans="1:5" x14ac:dyDescent="0.3">
      <c r="A1945" s="31">
        <v>2147</v>
      </c>
      <c r="B1945" s="32" t="s">
        <v>3783</v>
      </c>
      <c r="C1945" s="33" t="s">
        <v>3784</v>
      </c>
      <c r="D1945" s="34" t="s">
        <v>15</v>
      </c>
      <c r="E1945" s="35">
        <v>331.23</v>
      </c>
    </row>
    <row r="1946" spans="1:5" x14ac:dyDescent="0.3">
      <c r="A1946" s="31">
        <v>2148</v>
      </c>
      <c r="B1946" s="32" t="s">
        <v>3785</v>
      </c>
      <c r="C1946" s="33" t="s">
        <v>3786</v>
      </c>
      <c r="D1946" s="34" t="s">
        <v>15</v>
      </c>
      <c r="E1946" s="35">
        <v>49.33</v>
      </c>
    </row>
    <row r="1947" spans="1:5" x14ac:dyDescent="0.3">
      <c r="A1947" s="31">
        <v>2149</v>
      </c>
      <c r="B1947" s="32" t="s">
        <v>3787</v>
      </c>
      <c r="C1947" s="33" t="s">
        <v>3788</v>
      </c>
      <c r="D1947" s="34" t="s">
        <v>15</v>
      </c>
      <c r="E1947" s="35">
        <v>22.88</v>
      </c>
    </row>
    <row r="1948" spans="1:5" x14ac:dyDescent="0.3">
      <c r="A1948" s="31">
        <v>2150</v>
      </c>
      <c r="B1948" s="32" t="s">
        <v>3789</v>
      </c>
      <c r="C1948" s="33" t="s">
        <v>3790</v>
      </c>
      <c r="D1948" s="34" t="s">
        <v>15</v>
      </c>
      <c r="E1948" s="35">
        <v>29.92</v>
      </c>
    </row>
    <row r="1949" spans="1:5" x14ac:dyDescent="0.3">
      <c r="A1949" s="31">
        <v>2151</v>
      </c>
      <c r="B1949" s="32" t="s">
        <v>3791</v>
      </c>
      <c r="C1949" s="33" t="s">
        <v>3792</v>
      </c>
      <c r="D1949" s="34" t="s">
        <v>15</v>
      </c>
      <c r="E1949" s="35">
        <v>50.06</v>
      </c>
    </row>
    <row r="1950" spans="1:5" x14ac:dyDescent="0.3">
      <c r="A1950" s="31">
        <v>2152</v>
      </c>
      <c r="B1950" s="32" t="s">
        <v>3793</v>
      </c>
      <c r="C1950" s="33" t="s">
        <v>3794</v>
      </c>
      <c r="D1950" s="34" t="s">
        <v>15</v>
      </c>
      <c r="E1950" s="35">
        <v>109.41</v>
      </c>
    </row>
    <row r="1951" spans="1:5" x14ac:dyDescent="0.3">
      <c r="A1951" s="31">
        <v>2153</v>
      </c>
      <c r="B1951" s="32" t="s">
        <v>3795</v>
      </c>
      <c r="C1951" s="33" t="s">
        <v>3796</v>
      </c>
      <c r="D1951" s="34" t="s">
        <v>15</v>
      </c>
      <c r="E1951" s="35">
        <v>146.86000000000001</v>
      </c>
    </row>
    <row r="1952" spans="1:5" x14ac:dyDescent="0.3">
      <c r="A1952" s="31">
        <v>2154</v>
      </c>
      <c r="B1952" s="32" t="s">
        <v>3797</v>
      </c>
      <c r="C1952" s="33" t="s">
        <v>3798</v>
      </c>
      <c r="D1952" s="34" t="s">
        <v>15</v>
      </c>
      <c r="E1952" s="35">
        <v>678.71</v>
      </c>
    </row>
    <row r="1953" spans="1:5" x14ac:dyDescent="0.3">
      <c r="A1953" s="31">
        <v>2155</v>
      </c>
      <c r="B1953" s="32" t="s">
        <v>3799</v>
      </c>
      <c r="C1953" s="33" t="s">
        <v>3800</v>
      </c>
      <c r="D1953" s="34" t="s">
        <v>15</v>
      </c>
      <c r="E1953" s="35">
        <v>126.21</v>
      </c>
    </row>
    <row r="1954" spans="1:5" x14ac:dyDescent="0.3">
      <c r="A1954" s="31">
        <v>2156</v>
      </c>
      <c r="B1954" s="32" t="s">
        <v>3801</v>
      </c>
      <c r="C1954" s="33" t="s">
        <v>3802</v>
      </c>
      <c r="D1954" s="34" t="s">
        <v>15</v>
      </c>
      <c r="E1954" s="35">
        <v>162.94999999999999</v>
      </c>
    </row>
    <row r="1955" spans="1:5" x14ac:dyDescent="0.3">
      <c r="A1955" s="31">
        <v>2157</v>
      </c>
      <c r="B1955" s="32" t="s">
        <v>3803</v>
      </c>
      <c r="C1955" s="33" t="s">
        <v>2570</v>
      </c>
      <c r="D1955" s="34" t="s">
        <v>15</v>
      </c>
      <c r="E1955" s="35">
        <v>1807.26</v>
      </c>
    </row>
    <row r="1956" spans="1:5" x14ac:dyDescent="0.3">
      <c r="A1956" s="31">
        <v>2158</v>
      </c>
      <c r="B1956" s="32" t="s">
        <v>3804</v>
      </c>
      <c r="C1956" s="33" t="s">
        <v>3805</v>
      </c>
      <c r="D1956" s="34" t="s">
        <v>15</v>
      </c>
      <c r="E1956" s="35">
        <v>2484.59</v>
      </c>
    </row>
    <row r="1957" spans="1:5" x14ac:dyDescent="0.3">
      <c r="A1957" s="31">
        <v>2159</v>
      </c>
      <c r="B1957" s="32" t="s">
        <v>3806</v>
      </c>
      <c r="C1957" s="33" t="s">
        <v>3807</v>
      </c>
      <c r="D1957" s="34" t="s">
        <v>15</v>
      </c>
      <c r="E1957" s="35">
        <v>327.47000000000003</v>
      </c>
    </row>
    <row r="1958" spans="1:5" x14ac:dyDescent="0.3">
      <c r="A1958" s="31">
        <v>2160</v>
      </c>
      <c r="B1958" s="32" t="s">
        <v>3808</v>
      </c>
      <c r="C1958" s="33" t="s">
        <v>3809</v>
      </c>
      <c r="D1958" s="34" t="s">
        <v>15</v>
      </c>
      <c r="E1958" s="35">
        <v>334.02</v>
      </c>
    </row>
    <row r="1959" spans="1:5" x14ac:dyDescent="0.3">
      <c r="A1959" s="31">
        <v>2166</v>
      </c>
      <c r="B1959" s="32" t="s">
        <v>3810</v>
      </c>
      <c r="C1959" s="33" t="s">
        <v>3811</v>
      </c>
      <c r="D1959" s="34" t="s">
        <v>15</v>
      </c>
      <c r="E1959" s="35">
        <v>349.82</v>
      </c>
    </row>
    <row r="1960" spans="1:5" x14ac:dyDescent="0.3">
      <c r="A1960" s="31">
        <v>2167</v>
      </c>
      <c r="B1960" s="32" t="s">
        <v>3812</v>
      </c>
      <c r="C1960" s="33" t="s">
        <v>3813</v>
      </c>
      <c r="D1960" s="34" t="s">
        <v>15</v>
      </c>
      <c r="E1960" s="35">
        <v>390.86</v>
      </c>
    </row>
    <row r="1961" spans="1:5" x14ac:dyDescent="0.3">
      <c r="A1961" s="31">
        <v>2168</v>
      </c>
      <c r="B1961" s="32" t="s">
        <v>3814</v>
      </c>
      <c r="C1961" s="33" t="s">
        <v>3815</v>
      </c>
      <c r="D1961" s="34" t="s">
        <v>15</v>
      </c>
      <c r="E1961" s="35">
        <v>350.47</v>
      </c>
    </row>
    <row r="1962" spans="1:5" x14ac:dyDescent="0.3">
      <c r="A1962" s="31">
        <v>2169</v>
      </c>
      <c r="B1962" s="32" t="s">
        <v>3816</v>
      </c>
      <c r="C1962" s="33" t="s">
        <v>3817</v>
      </c>
      <c r="D1962" s="34" t="s">
        <v>15</v>
      </c>
      <c r="E1962" s="35">
        <v>379.71</v>
      </c>
    </row>
    <row r="1963" spans="1:5" x14ac:dyDescent="0.3">
      <c r="A1963" s="31">
        <v>2170</v>
      </c>
      <c r="B1963" s="32" t="s">
        <v>3818</v>
      </c>
      <c r="C1963" s="33" t="s">
        <v>3819</v>
      </c>
      <c r="D1963" s="34" t="s">
        <v>15</v>
      </c>
      <c r="E1963" s="35">
        <v>405.64</v>
      </c>
    </row>
    <row r="1964" spans="1:5" x14ac:dyDescent="0.3">
      <c r="A1964" s="31">
        <v>2171</v>
      </c>
      <c r="B1964" s="32" t="s">
        <v>3820</v>
      </c>
      <c r="C1964" s="33" t="s">
        <v>3821</v>
      </c>
      <c r="D1964" s="34" t="s">
        <v>15</v>
      </c>
      <c r="E1964" s="35">
        <v>446.76</v>
      </c>
    </row>
    <row r="1965" spans="1:5" x14ac:dyDescent="0.3">
      <c r="A1965" s="31">
        <v>2172</v>
      </c>
      <c r="B1965" s="32" t="s">
        <v>3822</v>
      </c>
      <c r="C1965" s="33" t="s">
        <v>3762</v>
      </c>
      <c r="D1965" s="34" t="s">
        <v>52</v>
      </c>
      <c r="E1965" s="35">
        <v>581.39</v>
      </c>
    </row>
    <row r="1966" spans="1:5" x14ac:dyDescent="0.3">
      <c r="A1966" s="31">
        <v>2173</v>
      </c>
      <c r="B1966" s="32" t="s">
        <v>3823</v>
      </c>
      <c r="C1966" s="33" t="s">
        <v>3824</v>
      </c>
      <c r="D1966" s="34" t="s">
        <v>15</v>
      </c>
      <c r="E1966" s="35">
        <v>19.07</v>
      </c>
    </row>
    <row r="1967" spans="1:5" x14ac:dyDescent="0.3">
      <c r="A1967" s="31">
        <v>2174</v>
      </c>
      <c r="B1967" s="32" t="s">
        <v>3825</v>
      </c>
      <c r="C1967" s="33" t="s">
        <v>3826</v>
      </c>
      <c r="D1967" s="34" t="s">
        <v>15</v>
      </c>
      <c r="E1967" s="35">
        <v>39.479999999999997</v>
      </c>
    </row>
    <row r="1968" spans="1:5" x14ac:dyDescent="0.3">
      <c r="A1968" s="31">
        <v>2175</v>
      </c>
      <c r="B1968" s="32" t="s">
        <v>3827</v>
      </c>
      <c r="C1968" s="33" t="s">
        <v>3828</v>
      </c>
      <c r="D1968" s="34" t="s">
        <v>15</v>
      </c>
      <c r="E1968" s="35">
        <v>42.1</v>
      </c>
    </row>
    <row r="1969" spans="1:5" x14ac:dyDescent="0.3">
      <c r="A1969" s="31">
        <v>2176</v>
      </c>
      <c r="B1969" s="32" t="s">
        <v>3829</v>
      </c>
      <c r="C1969" s="33" t="s">
        <v>3830</v>
      </c>
      <c r="D1969" s="34" t="s">
        <v>15</v>
      </c>
      <c r="E1969" s="35">
        <v>22.74</v>
      </c>
    </row>
    <row r="1970" spans="1:5" x14ac:dyDescent="0.3">
      <c r="A1970" s="31">
        <v>2177</v>
      </c>
      <c r="B1970" s="32" t="s">
        <v>3831</v>
      </c>
      <c r="C1970" s="33" t="s">
        <v>3832</v>
      </c>
      <c r="D1970" s="34" t="s">
        <v>15</v>
      </c>
      <c r="E1970" s="35">
        <v>20.78</v>
      </c>
    </row>
    <row r="1971" spans="1:5" x14ac:dyDescent="0.3">
      <c r="A1971" s="31">
        <v>2178</v>
      </c>
      <c r="B1971" s="32" t="s">
        <v>3833</v>
      </c>
      <c r="C1971" s="33" t="s">
        <v>3834</v>
      </c>
      <c r="D1971" s="34" t="s">
        <v>15</v>
      </c>
      <c r="E1971" s="35">
        <v>27.68</v>
      </c>
    </row>
    <row r="1972" spans="1:5" x14ac:dyDescent="0.3">
      <c r="A1972" s="31">
        <v>2179</v>
      </c>
      <c r="B1972" s="32" t="s">
        <v>3835</v>
      </c>
      <c r="C1972" s="33" t="s">
        <v>3836</v>
      </c>
      <c r="D1972" s="34" t="s">
        <v>15</v>
      </c>
      <c r="E1972" s="35">
        <v>21.02</v>
      </c>
    </row>
    <row r="1973" spans="1:5" x14ac:dyDescent="0.3">
      <c r="A1973" s="31">
        <v>2180</v>
      </c>
      <c r="B1973" s="32" t="s">
        <v>3837</v>
      </c>
      <c r="C1973" s="33" t="s">
        <v>3838</v>
      </c>
      <c r="D1973" s="34" t="s">
        <v>15</v>
      </c>
      <c r="E1973" s="35">
        <v>6.85</v>
      </c>
    </row>
    <row r="1974" spans="1:5" x14ac:dyDescent="0.3">
      <c r="A1974" s="31">
        <v>2181</v>
      </c>
      <c r="B1974" s="32" t="s">
        <v>3839</v>
      </c>
      <c r="C1974" s="33" t="s">
        <v>3840</v>
      </c>
      <c r="D1974" s="34" t="s">
        <v>15</v>
      </c>
      <c r="E1974" s="35">
        <v>12.98</v>
      </c>
    </row>
    <row r="1975" spans="1:5" x14ac:dyDescent="0.3">
      <c r="A1975" s="31">
        <v>2182</v>
      </c>
      <c r="B1975" s="32" t="s">
        <v>3841</v>
      </c>
      <c r="C1975" s="33" t="s">
        <v>3842</v>
      </c>
      <c r="D1975" s="34" t="s">
        <v>15</v>
      </c>
      <c r="E1975" s="35">
        <v>220.21</v>
      </c>
    </row>
    <row r="1976" spans="1:5" x14ac:dyDescent="0.3">
      <c r="A1976" s="31">
        <v>2183</v>
      </c>
      <c r="B1976" s="32" t="s">
        <v>3843</v>
      </c>
      <c r="C1976" s="33" t="s">
        <v>3844</v>
      </c>
      <c r="D1976" s="34" t="s">
        <v>15</v>
      </c>
      <c r="E1976" s="35">
        <v>23.81</v>
      </c>
    </row>
    <row r="1977" spans="1:5" x14ac:dyDescent="0.3">
      <c r="A1977" s="31">
        <v>2184</v>
      </c>
      <c r="B1977" s="32" t="s">
        <v>3845</v>
      </c>
      <c r="C1977" s="33" t="s">
        <v>3846</v>
      </c>
      <c r="D1977" s="34" t="s">
        <v>15</v>
      </c>
      <c r="E1977" s="35">
        <v>223.98</v>
      </c>
    </row>
    <row r="1978" spans="1:5" x14ac:dyDescent="0.3">
      <c r="A1978" s="31">
        <v>2185</v>
      </c>
      <c r="B1978" s="32" t="s">
        <v>3847</v>
      </c>
      <c r="C1978" s="33" t="s">
        <v>3848</v>
      </c>
      <c r="D1978" s="34" t="s">
        <v>15</v>
      </c>
      <c r="E1978" s="35">
        <v>164.16</v>
      </c>
    </row>
    <row r="1979" spans="1:5" x14ac:dyDescent="0.3">
      <c r="A1979" s="31">
        <v>2186</v>
      </c>
      <c r="B1979" s="32" t="s">
        <v>3849</v>
      </c>
      <c r="C1979" s="33" t="s">
        <v>3850</v>
      </c>
      <c r="D1979" s="34" t="s">
        <v>15</v>
      </c>
      <c r="E1979" s="35">
        <v>150.34</v>
      </c>
    </row>
    <row r="1980" spans="1:5" x14ac:dyDescent="0.3">
      <c r="A1980" s="31">
        <v>2187</v>
      </c>
      <c r="B1980" s="32" t="s">
        <v>3851</v>
      </c>
      <c r="C1980" s="33" t="s">
        <v>3852</v>
      </c>
      <c r="D1980" s="34" t="s">
        <v>15</v>
      </c>
      <c r="E1980" s="35">
        <v>179.33</v>
      </c>
    </row>
    <row r="1981" spans="1:5" x14ac:dyDescent="0.3">
      <c r="A1981" s="31">
        <v>2188</v>
      </c>
      <c r="B1981" s="32" t="s">
        <v>3853</v>
      </c>
      <c r="C1981" s="33" t="s">
        <v>3854</v>
      </c>
      <c r="D1981" s="34" t="s">
        <v>15</v>
      </c>
      <c r="E1981" s="35">
        <v>318.43</v>
      </c>
    </row>
    <row r="1982" spans="1:5" x14ac:dyDescent="0.3">
      <c r="A1982" s="31">
        <v>2189</v>
      </c>
      <c r="B1982" s="32" t="s">
        <v>3855</v>
      </c>
      <c r="C1982" s="33" t="s">
        <v>3856</v>
      </c>
      <c r="D1982" s="34" t="s">
        <v>15</v>
      </c>
      <c r="E1982" s="35">
        <v>57.37</v>
      </c>
    </row>
    <row r="1983" spans="1:5" x14ac:dyDescent="0.3">
      <c r="A1983" s="31">
        <v>2190</v>
      </c>
      <c r="B1983" s="32" t="s">
        <v>3857</v>
      </c>
      <c r="C1983" s="33" t="s">
        <v>3858</v>
      </c>
      <c r="D1983" s="34" t="s">
        <v>15</v>
      </c>
      <c r="E1983" s="35">
        <v>54.32</v>
      </c>
    </row>
    <row r="1984" spans="1:5" x14ac:dyDescent="0.3">
      <c r="A1984" s="31">
        <v>2191</v>
      </c>
      <c r="B1984" s="32" t="s">
        <v>3859</v>
      </c>
      <c r="C1984" s="33" t="s">
        <v>3860</v>
      </c>
      <c r="D1984" s="34" t="s">
        <v>15</v>
      </c>
      <c r="E1984" s="35">
        <v>72.31</v>
      </c>
    </row>
    <row r="1985" spans="1:5" ht="20.399999999999999" x14ac:dyDescent="0.3">
      <c r="A1985" s="31">
        <v>2192</v>
      </c>
      <c r="B1985" s="32" t="s">
        <v>3861</v>
      </c>
      <c r="C1985" s="33" t="s">
        <v>3862</v>
      </c>
      <c r="D1985" s="34" t="s">
        <v>15</v>
      </c>
      <c r="E1985" s="35">
        <v>102.8</v>
      </c>
    </row>
    <row r="1986" spans="1:5" x14ac:dyDescent="0.3">
      <c r="A1986" s="31">
        <v>2193</v>
      </c>
      <c r="B1986" s="32" t="s">
        <v>3863</v>
      </c>
      <c r="C1986" s="33" t="s">
        <v>3864</v>
      </c>
      <c r="D1986" s="34" t="s">
        <v>15</v>
      </c>
      <c r="E1986" s="35">
        <v>19.32</v>
      </c>
    </row>
    <row r="1987" spans="1:5" x14ac:dyDescent="0.3">
      <c r="A1987" s="31">
        <v>2194</v>
      </c>
      <c r="B1987" s="32" t="s">
        <v>3865</v>
      </c>
      <c r="C1987" s="33" t="s">
        <v>3866</v>
      </c>
      <c r="D1987" s="34" t="s">
        <v>15</v>
      </c>
      <c r="E1987" s="35">
        <v>50.86</v>
      </c>
    </row>
    <row r="1988" spans="1:5" x14ac:dyDescent="0.3">
      <c r="A1988" s="31">
        <v>2195</v>
      </c>
      <c r="B1988" s="32" t="s">
        <v>3867</v>
      </c>
      <c r="C1988" s="33" t="s">
        <v>3868</v>
      </c>
      <c r="D1988" s="34" t="s">
        <v>15</v>
      </c>
      <c r="E1988" s="35">
        <v>8.17</v>
      </c>
    </row>
    <row r="1989" spans="1:5" x14ac:dyDescent="0.3">
      <c r="A1989" s="31">
        <v>2196</v>
      </c>
      <c r="B1989" s="32" t="s">
        <v>3869</v>
      </c>
      <c r="C1989" s="33" t="s">
        <v>3870</v>
      </c>
      <c r="D1989" s="34" t="s">
        <v>15</v>
      </c>
      <c r="E1989" s="35">
        <v>50.17</v>
      </c>
    </row>
    <row r="1990" spans="1:5" x14ac:dyDescent="0.3">
      <c r="A1990" s="31">
        <v>2197</v>
      </c>
      <c r="B1990" s="32" t="s">
        <v>3871</v>
      </c>
      <c r="C1990" s="33" t="s">
        <v>3872</v>
      </c>
      <c r="D1990" s="34" t="s">
        <v>99</v>
      </c>
      <c r="E1990" s="35">
        <v>26.59</v>
      </c>
    </row>
    <row r="1991" spans="1:5" x14ac:dyDescent="0.3">
      <c r="A1991" s="31">
        <v>2198</v>
      </c>
      <c r="B1991" s="32" t="s">
        <v>3873</v>
      </c>
      <c r="C1991" s="33" t="s">
        <v>3874</v>
      </c>
      <c r="D1991" s="34" t="s">
        <v>15</v>
      </c>
      <c r="E1991" s="35">
        <v>41</v>
      </c>
    </row>
    <row r="1992" spans="1:5" x14ac:dyDescent="0.3">
      <c r="A1992" s="31">
        <v>2199</v>
      </c>
      <c r="B1992" s="32" t="s">
        <v>3875</v>
      </c>
      <c r="C1992" s="33" t="s">
        <v>3876</v>
      </c>
      <c r="D1992" s="34" t="s">
        <v>15</v>
      </c>
      <c r="E1992" s="35">
        <v>70.06</v>
      </c>
    </row>
    <row r="1993" spans="1:5" x14ac:dyDescent="0.3">
      <c r="A1993" s="31">
        <v>2200</v>
      </c>
      <c r="B1993" s="32" t="s">
        <v>3877</v>
      </c>
      <c r="C1993" s="33" t="s">
        <v>3878</v>
      </c>
      <c r="D1993" s="34" t="s">
        <v>15</v>
      </c>
      <c r="E1993" s="35">
        <v>32.619999999999997</v>
      </c>
    </row>
    <row r="1994" spans="1:5" x14ac:dyDescent="0.3">
      <c r="A1994" s="31">
        <v>2201</v>
      </c>
      <c r="B1994" s="32" t="s">
        <v>3879</v>
      </c>
      <c r="C1994" s="33" t="s">
        <v>3880</v>
      </c>
      <c r="D1994" s="34" t="s">
        <v>15</v>
      </c>
      <c r="E1994" s="35">
        <v>106.81</v>
      </c>
    </row>
    <row r="1995" spans="1:5" x14ac:dyDescent="0.3">
      <c r="A1995" s="31">
        <v>2202</v>
      </c>
      <c r="B1995" s="32" t="s">
        <v>3881</v>
      </c>
      <c r="C1995" s="33" t="s">
        <v>3882</v>
      </c>
      <c r="D1995" s="34" t="s">
        <v>15</v>
      </c>
      <c r="E1995" s="35">
        <v>115.47</v>
      </c>
    </row>
    <row r="1996" spans="1:5" x14ac:dyDescent="0.3">
      <c r="A1996" s="31">
        <v>2203</v>
      </c>
      <c r="B1996" s="32" t="s">
        <v>3883</v>
      </c>
      <c r="C1996" s="33" t="s">
        <v>3884</v>
      </c>
      <c r="D1996" s="34" t="s">
        <v>15</v>
      </c>
      <c r="E1996" s="35">
        <v>118.07</v>
      </c>
    </row>
    <row r="1997" spans="1:5" x14ac:dyDescent="0.3">
      <c r="A1997" s="31">
        <v>2204</v>
      </c>
      <c r="B1997" s="32" t="s">
        <v>3885</v>
      </c>
      <c r="C1997" s="33" t="s">
        <v>3886</v>
      </c>
      <c r="D1997" s="34" t="s">
        <v>15</v>
      </c>
      <c r="E1997" s="35">
        <v>186.42</v>
      </c>
    </row>
    <row r="1998" spans="1:5" x14ac:dyDescent="0.3">
      <c r="A1998" s="31">
        <v>2205</v>
      </c>
      <c r="B1998" s="32" t="s">
        <v>3887</v>
      </c>
      <c r="C1998" s="33" t="s">
        <v>3888</v>
      </c>
      <c r="D1998" s="34" t="s">
        <v>15</v>
      </c>
      <c r="E1998" s="35">
        <v>214.22</v>
      </c>
    </row>
    <row r="1999" spans="1:5" x14ac:dyDescent="0.3">
      <c r="A1999" s="31">
        <v>2206</v>
      </c>
      <c r="B1999" s="32" t="s">
        <v>3889</v>
      </c>
      <c r="C1999" s="33" t="s">
        <v>3890</v>
      </c>
      <c r="D1999" s="34" t="s">
        <v>15</v>
      </c>
      <c r="E1999" s="35">
        <v>125.66</v>
      </c>
    </row>
    <row r="2000" spans="1:5" x14ac:dyDescent="0.3">
      <c r="A2000" s="31">
        <v>2207</v>
      </c>
      <c r="B2000" s="32" t="s">
        <v>3891</v>
      </c>
      <c r="C2000" s="33" t="s">
        <v>3892</v>
      </c>
      <c r="D2000" s="34" t="s">
        <v>15</v>
      </c>
      <c r="E2000" s="35">
        <v>156.19999999999999</v>
      </c>
    </row>
    <row r="2001" spans="1:5" x14ac:dyDescent="0.3">
      <c r="A2001" s="31">
        <v>2208</v>
      </c>
      <c r="B2001" s="32" t="s">
        <v>3893</v>
      </c>
      <c r="C2001" s="33" t="s">
        <v>3894</v>
      </c>
      <c r="D2001" s="34" t="s">
        <v>15</v>
      </c>
      <c r="E2001" s="35">
        <v>183.47</v>
      </c>
    </row>
    <row r="2002" spans="1:5" x14ac:dyDescent="0.3">
      <c r="A2002" s="31">
        <v>2214</v>
      </c>
      <c r="B2002" s="32" t="s">
        <v>3895</v>
      </c>
      <c r="C2002" s="33" t="s">
        <v>3896</v>
      </c>
      <c r="D2002" s="34" t="s">
        <v>15</v>
      </c>
      <c r="E2002" s="35">
        <v>64.81</v>
      </c>
    </row>
    <row r="2003" spans="1:5" x14ac:dyDescent="0.3">
      <c r="A2003" s="31">
        <v>2215</v>
      </c>
      <c r="B2003" s="32" t="s">
        <v>3897</v>
      </c>
      <c r="C2003" s="33" t="s">
        <v>3898</v>
      </c>
      <c r="D2003" s="34" t="s">
        <v>15</v>
      </c>
      <c r="E2003" s="35">
        <v>171.43</v>
      </c>
    </row>
    <row r="2004" spans="1:5" x14ac:dyDescent="0.3">
      <c r="A2004" s="31">
        <v>2216</v>
      </c>
      <c r="B2004" s="32" t="s">
        <v>3899</v>
      </c>
      <c r="C2004" s="33" t="s">
        <v>3900</v>
      </c>
      <c r="D2004" s="34" t="s">
        <v>52</v>
      </c>
      <c r="E2004" s="35">
        <v>581.39</v>
      </c>
    </row>
    <row r="2005" spans="1:5" x14ac:dyDescent="0.3">
      <c r="A2005" s="31">
        <v>2217</v>
      </c>
      <c r="B2005" s="32" t="s">
        <v>3901</v>
      </c>
      <c r="C2005" s="33" t="s">
        <v>3902</v>
      </c>
      <c r="D2005" s="34" t="s">
        <v>15</v>
      </c>
      <c r="E2005" s="35">
        <v>133.44999999999999</v>
      </c>
    </row>
    <row r="2006" spans="1:5" x14ac:dyDescent="0.3">
      <c r="A2006" s="31">
        <v>2218</v>
      </c>
      <c r="B2006" s="32" t="s">
        <v>3903</v>
      </c>
      <c r="C2006" s="33" t="s">
        <v>3904</v>
      </c>
      <c r="D2006" s="34" t="s">
        <v>15</v>
      </c>
      <c r="E2006" s="35">
        <v>160.22</v>
      </c>
    </row>
    <row r="2007" spans="1:5" x14ac:dyDescent="0.3">
      <c r="A2007" s="31">
        <v>2219</v>
      </c>
      <c r="B2007" s="32" t="s">
        <v>3905</v>
      </c>
      <c r="C2007" s="33" t="s">
        <v>3906</v>
      </c>
      <c r="D2007" s="34" t="s">
        <v>15</v>
      </c>
      <c r="E2007" s="35">
        <v>299.27999999999997</v>
      </c>
    </row>
    <row r="2008" spans="1:5" x14ac:dyDescent="0.3">
      <c r="A2008" s="31">
        <v>2220</v>
      </c>
      <c r="B2008" s="32" t="s">
        <v>3907</v>
      </c>
      <c r="C2008" s="33" t="s">
        <v>3908</v>
      </c>
      <c r="D2008" s="34" t="s">
        <v>15</v>
      </c>
      <c r="E2008" s="35">
        <v>279.01</v>
      </c>
    </row>
    <row r="2009" spans="1:5" x14ac:dyDescent="0.3">
      <c r="A2009" s="31">
        <v>2221</v>
      </c>
      <c r="B2009" s="32" t="s">
        <v>3909</v>
      </c>
      <c r="C2009" s="33" t="s">
        <v>3910</v>
      </c>
      <c r="D2009" s="34" t="s">
        <v>15</v>
      </c>
      <c r="E2009" s="35">
        <v>261.83</v>
      </c>
    </row>
    <row r="2010" spans="1:5" x14ac:dyDescent="0.3">
      <c r="A2010" s="31">
        <v>2222</v>
      </c>
      <c r="B2010" s="32" t="s">
        <v>3911</v>
      </c>
      <c r="C2010" s="33" t="s">
        <v>3912</v>
      </c>
      <c r="D2010" s="34" t="s">
        <v>15</v>
      </c>
      <c r="E2010" s="35">
        <v>179.35</v>
      </c>
    </row>
    <row r="2011" spans="1:5" x14ac:dyDescent="0.3">
      <c r="A2011" s="31">
        <v>2223</v>
      </c>
      <c r="B2011" s="32" t="s">
        <v>3913</v>
      </c>
      <c r="C2011" s="33" t="s">
        <v>3914</v>
      </c>
      <c r="D2011" s="34" t="s">
        <v>15</v>
      </c>
      <c r="E2011" s="35">
        <v>218.42</v>
      </c>
    </row>
    <row r="2012" spans="1:5" x14ac:dyDescent="0.3">
      <c r="A2012" s="31">
        <v>2224</v>
      </c>
      <c r="B2012" s="32" t="s">
        <v>3915</v>
      </c>
      <c r="C2012" s="33" t="s">
        <v>3916</v>
      </c>
      <c r="D2012" s="34" t="s">
        <v>15</v>
      </c>
      <c r="E2012" s="35">
        <v>128.88999999999999</v>
      </c>
    </row>
    <row r="2013" spans="1:5" x14ac:dyDescent="0.3">
      <c r="A2013" s="31">
        <v>2225</v>
      </c>
      <c r="B2013" s="32" t="s">
        <v>3917</v>
      </c>
      <c r="C2013" s="33" t="s">
        <v>3918</v>
      </c>
      <c r="D2013" s="34" t="s">
        <v>15</v>
      </c>
      <c r="E2013" s="35">
        <v>70.010000000000005</v>
      </c>
    </row>
    <row r="2014" spans="1:5" x14ac:dyDescent="0.3">
      <c r="A2014" s="31">
        <v>2226</v>
      </c>
      <c r="B2014" s="32" t="s">
        <v>3919</v>
      </c>
      <c r="C2014" s="33" t="s">
        <v>3920</v>
      </c>
      <c r="D2014" s="34" t="s">
        <v>15</v>
      </c>
      <c r="E2014" s="35">
        <v>161.02000000000001</v>
      </c>
    </row>
    <row r="2015" spans="1:5" x14ac:dyDescent="0.3">
      <c r="A2015" s="31">
        <v>2227</v>
      </c>
      <c r="B2015" s="32" t="s">
        <v>3921</v>
      </c>
      <c r="C2015" s="33" t="s">
        <v>3922</v>
      </c>
      <c r="D2015" s="34" t="s">
        <v>15</v>
      </c>
      <c r="E2015" s="35">
        <v>86.07</v>
      </c>
    </row>
    <row r="2016" spans="1:5" x14ac:dyDescent="0.3">
      <c r="A2016" s="31">
        <v>2228</v>
      </c>
      <c r="B2016" s="32" t="s">
        <v>3923</v>
      </c>
      <c r="C2016" s="33" t="s">
        <v>3924</v>
      </c>
      <c r="D2016" s="34" t="s">
        <v>15</v>
      </c>
      <c r="E2016" s="35">
        <v>16.170000000000002</v>
      </c>
    </row>
    <row r="2017" spans="1:5" x14ac:dyDescent="0.3">
      <c r="A2017" s="31">
        <v>2229</v>
      </c>
      <c r="B2017" s="32" t="s">
        <v>3925</v>
      </c>
      <c r="C2017" s="33" t="s">
        <v>3926</v>
      </c>
      <c r="D2017" s="34" t="s">
        <v>15</v>
      </c>
      <c r="E2017" s="35">
        <v>26.85</v>
      </c>
    </row>
    <row r="2018" spans="1:5" x14ac:dyDescent="0.3">
      <c r="A2018" s="31">
        <v>2230</v>
      </c>
      <c r="B2018" s="32" t="s">
        <v>3927</v>
      </c>
      <c r="C2018" s="33" t="s">
        <v>3928</v>
      </c>
      <c r="D2018" s="34" t="s">
        <v>15</v>
      </c>
      <c r="E2018" s="35">
        <v>67.849999999999994</v>
      </c>
    </row>
    <row r="2019" spans="1:5" x14ac:dyDescent="0.3">
      <c r="A2019" s="31">
        <v>2231</v>
      </c>
      <c r="B2019" s="32" t="s">
        <v>3929</v>
      </c>
      <c r="C2019" s="33" t="s">
        <v>3930</v>
      </c>
      <c r="D2019" s="34" t="s">
        <v>15</v>
      </c>
      <c r="E2019" s="35">
        <v>78.83</v>
      </c>
    </row>
    <row r="2020" spans="1:5" x14ac:dyDescent="0.3">
      <c r="A2020" s="31">
        <v>2232</v>
      </c>
      <c r="B2020" s="32" t="s">
        <v>3931</v>
      </c>
      <c r="C2020" s="33" t="s">
        <v>3932</v>
      </c>
      <c r="D2020" s="34" t="s">
        <v>15</v>
      </c>
      <c r="E2020" s="35">
        <v>84.61</v>
      </c>
    </row>
    <row r="2021" spans="1:5" x14ac:dyDescent="0.3">
      <c r="A2021" s="31">
        <v>2233</v>
      </c>
      <c r="B2021" s="32" t="s">
        <v>3933</v>
      </c>
      <c r="C2021" s="33" t="s">
        <v>3934</v>
      </c>
      <c r="D2021" s="34" t="s">
        <v>15</v>
      </c>
      <c r="E2021" s="35">
        <v>15.72</v>
      </c>
    </row>
    <row r="2022" spans="1:5" x14ac:dyDescent="0.3">
      <c r="A2022" s="31">
        <v>2234</v>
      </c>
      <c r="B2022" s="32" t="s">
        <v>3935</v>
      </c>
      <c r="C2022" s="33" t="s">
        <v>3936</v>
      </c>
      <c r="D2022" s="34" t="s">
        <v>15</v>
      </c>
      <c r="E2022" s="35">
        <v>385.04</v>
      </c>
    </row>
    <row r="2023" spans="1:5" x14ac:dyDescent="0.3">
      <c r="A2023" s="31">
        <v>2235</v>
      </c>
      <c r="B2023" s="32" t="s">
        <v>3937</v>
      </c>
      <c r="C2023" s="33" t="s">
        <v>3938</v>
      </c>
      <c r="D2023" s="34" t="s">
        <v>15</v>
      </c>
      <c r="E2023" s="35">
        <v>488.14</v>
      </c>
    </row>
    <row r="2024" spans="1:5" x14ac:dyDescent="0.3">
      <c r="A2024" s="31">
        <v>2236</v>
      </c>
      <c r="B2024" s="32" t="s">
        <v>3939</v>
      </c>
      <c r="C2024" s="33" t="s">
        <v>3940</v>
      </c>
      <c r="D2024" s="34" t="s">
        <v>15</v>
      </c>
      <c r="E2024" s="35">
        <v>139.58000000000001</v>
      </c>
    </row>
    <row r="2025" spans="1:5" x14ac:dyDescent="0.3">
      <c r="A2025" s="31">
        <v>2237</v>
      </c>
      <c r="B2025" s="32" t="s">
        <v>3941</v>
      </c>
      <c r="C2025" s="33" t="s">
        <v>3942</v>
      </c>
      <c r="D2025" s="34" t="s">
        <v>15</v>
      </c>
      <c r="E2025" s="35">
        <v>317.04000000000002</v>
      </c>
    </row>
    <row r="2026" spans="1:5" x14ac:dyDescent="0.3">
      <c r="A2026" s="31">
        <v>2238</v>
      </c>
      <c r="B2026" s="32" t="s">
        <v>3943</v>
      </c>
      <c r="C2026" s="33" t="s">
        <v>3944</v>
      </c>
      <c r="D2026" s="34" t="s">
        <v>15</v>
      </c>
      <c r="E2026" s="35">
        <v>278.60000000000002</v>
      </c>
    </row>
    <row r="2027" spans="1:5" x14ac:dyDescent="0.3">
      <c r="A2027" s="31">
        <v>2239</v>
      </c>
      <c r="B2027" s="32" t="s">
        <v>3945</v>
      </c>
      <c r="C2027" s="33" t="s">
        <v>3946</v>
      </c>
      <c r="D2027" s="34" t="s">
        <v>15</v>
      </c>
      <c r="E2027" s="35">
        <v>404.48</v>
      </c>
    </row>
    <row r="2028" spans="1:5" x14ac:dyDescent="0.3">
      <c r="A2028" s="31">
        <v>2240</v>
      </c>
      <c r="B2028" s="32" t="s">
        <v>3947</v>
      </c>
      <c r="C2028" s="33" t="s">
        <v>3948</v>
      </c>
      <c r="D2028" s="34" t="s">
        <v>15</v>
      </c>
      <c r="E2028" s="35">
        <v>363.88</v>
      </c>
    </row>
    <row r="2029" spans="1:5" x14ac:dyDescent="0.3">
      <c r="A2029" s="31">
        <v>2241</v>
      </c>
      <c r="B2029" s="32" t="s">
        <v>3949</v>
      </c>
      <c r="C2029" s="33" t="s">
        <v>3950</v>
      </c>
      <c r="D2029" s="34" t="s">
        <v>15</v>
      </c>
      <c r="E2029" s="35">
        <v>237.02</v>
      </c>
    </row>
    <row r="2030" spans="1:5" x14ac:dyDescent="0.3">
      <c r="A2030" s="31">
        <v>2242</v>
      </c>
      <c r="B2030" s="32" t="s">
        <v>3951</v>
      </c>
      <c r="C2030" s="33" t="s">
        <v>3952</v>
      </c>
      <c r="D2030" s="34" t="s">
        <v>15</v>
      </c>
      <c r="E2030" s="35">
        <v>216.29</v>
      </c>
    </row>
    <row r="2031" spans="1:5" x14ac:dyDescent="0.3">
      <c r="A2031" s="31">
        <v>2243</v>
      </c>
      <c r="B2031" s="32" t="s">
        <v>3953</v>
      </c>
      <c r="C2031" s="33" t="s">
        <v>3954</v>
      </c>
      <c r="D2031" s="34" t="s">
        <v>15</v>
      </c>
      <c r="E2031" s="35">
        <v>466.81</v>
      </c>
    </row>
    <row r="2032" spans="1:5" x14ac:dyDescent="0.3">
      <c r="A2032" s="31">
        <v>2244</v>
      </c>
      <c r="B2032" s="32" t="s">
        <v>3955</v>
      </c>
      <c r="C2032" s="33" t="s">
        <v>3956</v>
      </c>
      <c r="D2032" s="34" t="s">
        <v>15</v>
      </c>
      <c r="E2032" s="35">
        <v>1934.06</v>
      </c>
    </row>
    <row r="2033" spans="1:5" x14ac:dyDescent="0.3">
      <c r="A2033" s="31">
        <v>2245</v>
      </c>
      <c r="B2033" s="32" t="s">
        <v>3957</v>
      </c>
      <c r="C2033" s="33" t="s">
        <v>3958</v>
      </c>
      <c r="D2033" s="34" t="s">
        <v>15</v>
      </c>
      <c r="E2033" s="35">
        <v>2487.16</v>
      </c>
    </row>
    <row r="2034" spans="1:5" x14ac:dyDescent="0.3">
      <c r="A2034" s="31">
        <v>2246</v>
      </c>
      <c r="B2034" s="32" t="s">
        <v>3959</v>
      </c>
      <c r="C2034" s="33" t="s">
        <v>3960</v>
      </c>
      <c r="D2034" s="34" t="s">
        <v>15</v>
      </c>
      <c r="E2034" s="35">
        <v>5419.58</v>
      </c>
    </row>
    <row r="2035" spans="1:5" x14ac:dyDescent="0.3">
      <c r="A2035" s="31">
        <v>2247</v>
      </c>
      <c r="B2035" s="32" t="s">
        <v>3961</v>
      </c>
      <c r="C2035" s="33" t="s">
        <v>3962</v>
      </c>
      <c r="D2035" s="34" t="s">
        <v>15</v>
      </c>
      <c r="E2035" s="35">
        <v>1286.1199999999999</v>
      </c>
    </row>
    <row r="2036" spans="1:5" x14ac:dyDescent="0.3">
      <c r="A2036" s="31">
        <v>2248</v>
      </c>
      <c r="B2036" s="32" t="s">
        <v>3963</v>
      </c>
      <c r="C2036" s="33" t="s">
        <v>3964</v>
      </c>
      <c r="D2036" s="34" t="s">
        <v>15</v>
      </c>
      <c r="E2036" s="35">
        <v>46.15</v>
      </c>
    </row>
    <row r="2037" spans="1:5" x14ac:dyDescent="0.3">
      <c r="A2037" s="31">
        <v>2249</v>
      </c>
      <c r="B2037" s="32" t="s">
        <v>3965</v>
      </c>
      <c r="C2037" s="33" t="s">
        <v>3966</v>
      </c>
      <c r="D2037" s="34" t="s">
        <v>15</v>
      </c>
      <c r="E2037" s="35">
        <v>66.650000000000006</v>
      </c>
    </row>
    <row r="2038" spans="1:5" x14ac:dyDescent="0.3">
      <c r="A2038" s="31">
        <v>2250</v>
      </c>
      <c r="B2038" s="32" t="s">
        <v>3967</v>
      </c>
      <c r="C2038" s="33" t="s">
        <v>3968</v>
      </c>
      <c r="D2038" s="34" t="s">
        <v>15</v>
      </c>
      <c r="E2038" s="35">
        <v>55.89</v>
      </c>
    </row>
    <row r="2039" spans="1:5" x14ac:dyDescent="0.3">
      <c r="A2039" s="31">
        <v>2251</v>
      </c>
      <c r="B2039" s="32" t="s">
        <v>3969</v>
      </c>
      <c r="C2039" s="33" t="s">
        <v>3970</v>
      </c>
      <c r="D2039" s="34" t="s">
        <v>15</v>
      </c>
      <c r="E2039" s="35">
        <v>101.66</v>
      </c>
    </row>
    <row r="2040" spans="1:5" x14ac:dyDescent="0.3">
      <c r="A2040" s="31">
        <v>2252</v>
      </c>
      <c r="B2040" s="32" t="s">
        <v>3971</v>
      </c>
      <c r="C2040" s="33" t="s">
        <v>3972</v>
      </c>
      <c r="D2040" s="34" t="s">
        <v>15</v>
      </c>
      <c r="E2040" s="35">
        <v>39.89</v>
      </c>
    </row>
    <row r="2041" spans="1:5" x14ac:dyDescent="0.3">
      <c r="A2041" s="31">
        <v>2253</v>
      </c>
      <c r="B2041" s="32" t="s">
        <v>3973</v>
      </c>
      <c r="C2041" s="33" t="s">
        <v>3974</v>
      </c>
      <c r="D2041" s="34" t="s">
        <v>15</v>
      </c>
      <c r="E2041" s="35">
        <v>42.84</v>
      </c>
    </row>
    <row r="2042" spans="1:5" x14ac:dyDescent="0.3">
      <c r="A2042" s="31">
        <v>2254</v>
      </c>
      <c r="B2042" s="32" t="s">
        <v>3975</v>
      </c>
      <c r="C2042" s="33" t="s">
        <v>3976</v>
      </c>
      <c r="D2042" s="34" t="s">
        <v>15</v>
      </c>
      <c r="E2042" s="35">
        <v>24.66</v>
      </c>
    </row>
    <row r="2043" spans="1:5" x14ac:dyDescent="0.3">
      <c r="A2043" s="31">
        <v>2255</v>
      </c>
      <c r="B2043" s="32" t="s">
        <v>3977</v>
      </c>
      <c r="C2043" s="33" t="s">
        <v>3978</v>
      </c>
      <c r="D2043" s="34" t="s">
        <v>15</v>
      </c>
      <c r="E2043" s="35">
        <v>1040</v>
      </c>
    </row>
    <row r="2044" spans="1:5" x14ac:dyDescent="0.3">
      <c r="A2044" s="31">
        <v>2256</v>
      </c>
      <c r="B2044" s="32" t="s">
        <v>3979</v>
      </c>
      <c r="C2044" s="33" t="s">
        <v>3980</v>
      </c>
      <c r="D2044" s="34" t="s">
        <v>15</v>
      </c>
      <c r="E2044" s="35">
        <v>1282.72</v>
      </c>
    </row>
    <row r="2045" spans="1:5" x14ac:dyDescent="0.3">
      <c r="A2045" s="31">
        <v>2257</v>
      </c>
      <c r="B2045" s="32" t="s">
        <v>3981</v>
      </c>
      <c r="C2045" s="33" t="s">
        <v>3982</v>
      </c>
      <c r="D2045" s="34" t="s">
        <v>15</v>
      </c>
      <c r="E2045" s="35">
        <v>1264.94</v>
      </c>
    </row>
    <row r="2046" spans="1:5" x14ac:dyDescent="0.3">
      <c r="A2046" s="31">
        <v>2258</v>
      </c>
      <c r="B2046" s="32" t="s">
        <v>3983</v>
      </c>
      <c r="C2046" s="33" t="s">
        <v>3984</v>
      </c>
      <c r="D2046" s="34" t="s">
        <v>15</v>
      </c>
      <c r="E2046" s="35">
        <v>1669.76</v>
      </c>
    </row>
    <row r="2047" spans="1:5" x14ac:dyDescent="0.3">
      <c r="A2047" s="31">
        <v>2259</v>
      </c>
      <c r="B2047" s="32" t="s">
        <v>3985</v>
      </c>
      <c r="C2047" s="33" t="s">
        <v>3986</v>
      </c>
      <c r="D2047" s="34" t="s">
        <v>15</v>
      </c>
      <c r="E2047" s="35">
        <v>1987.55</v>
      </c>
    </row>
    <row r="2048" spans="1:5" x14ac:dyDescent="0.3">
      <c r="A2048" s="31">
        <v>2260</v>
      </c>
      <c r="B2048" s="32" t="s">
        <v>3987</v>
      </c>
      <c r="C2048" s="33" t="s">
        <v>3988</v>
      </c>
      <c r="D2048" s="34" t="s">
        <v>15</v>
      </c>
      <c r="E2048" s="35">
        <v>2945.71</v>
      </c>
    </row>
    <row r="2049" spans="1:5" x14ac:dyDescent="0.3">
      <c r="A2049" s="31">
        <v>2266</v>
      </c>
      <c r="B2049" s="32" t="s">
        <v>3989</v>
      </c>
      <c r="C2049" s="33" t="s">
        <v>3990</v>
      </c>
      <c r="D2049" s="34" t="s">
        <v>15</v>
      </c>
      <c r="E2049" s="35">
        <v>30.47</v>
      </c>
    </row>
    <row r="2050" spans="1:5" x14ac:dyDescent="0.3">
      <c r="A2050" s="31">
        <v>2267</v>
      </c>
      <c r="B2050" s="32" t="s">
        <v>3991</v>
      </c>
      <c r="C2050" s="33" t="s">
        <v>3992</v>
      </c>
      <c r="D2050" s="34" t="s">
        <v>15</v>
      </c>
      <c r="E2050" s="35">
        <v>38.5</v>
      </c>
    </row>
    <row r="2051" spans="1:5" x14ac:dyDescent="0.3">
      <c r="A2051" s="31">
        <v>2268</v>
      </c>
      <c r="B2051" s="32" t="s">
        <v>3993</v>
      </c>
      <c r="C2051" s="33" t="s">
        <v>3994</v>
      </c>
      <c r="D2051" s="34" t="s">
        <v>15</v>
      </c>
      <c r="E2051" s="35">
        <v>30.49</v>
      </c>
    </row>
    <row r="2052" spans="1:5" x14ac:dyDescent="0.3">
      <c r="A2052" s="31">
        <v>2269</v>
      </c>
      <c r="B2052" s="32" t="s">
        <v>3995</v>
      </c>
      <c r="C2052" s="33" t="s">
        <v>3996</v>
      </c>
      <c r="D2052" s="34" t="s">
        <v>15</v>
      </c>
      <c r="E2052" s="35">
        <v>46.87</v>
      </c>
    </row>
    <row r="2053" spans="1:5" x14ac:dyDescent="0.3">
      <c r="A2053" s="31">
        <v>2270</v>
      </c>
      <c r="B2053" s="32" t="s">
        <v>3997</v>
      </c>
      <c r="C2053" s="33" t="s">
        <v>3900</v>
      </c>
      <c r="D2053" s="34" t="s">
        <v>52</v>
      </c>
      <c r="E2053" s="35">
        <v>581.39</v>
      </c>
    </row>
    <row r="2054" spans="1:5" x14ac:dyDescent="0.3">
      <c r="A2054" s="31">
        <v>2271</v>
      </c>
      <c r="B2054" s="32" t="s">
        <v>3998</v>
      </c>
      <c r="C2054" s="33" t="s">
        <v>3999</v>
      </c>
      <c r="D2054" s="34" t="s">
        <v>15</v>
      </c>
      <c r="E2054" s="35">
        <v>16.690000000000001</v>
      </c>
    </row>
    <row r="2055" spans="1:5" x14ac:dyDescent="0.3">
      <c r="A2055" s="31">
        <v>2272</v>
      </c>
      <c r="B2055" s="32" t="s">
        <v>4000</v>
      </c>
      <c r="C2055" s="33" t="s">
        <v>4001</v>
      </c>
      <c r="D2055" s="34" t="s">
        <v>15</v>
      </c>
      <c r="E2055" s="35">
        <v>343.14</v>
      </c>
    </row>
    <row r="2056" spans="1:5" x14ac:dyDescent="0.3">
      <c r="A2056" s="31">
        <v>2273</v>
      </c>
      <c r="B2056" s="32" t="s">
        <v>4002</v>
      </c>
      <c r="C2056" s="33" t="s">
        <v>4003</v>
      </c>
      <c r="D2056" s="34" t="s">
        <v>15</v>
      </c>
      <c r="E2056" s="35">
        <v>59.34</v>
      </c>
    </row>
    <row r="2057" spans="1:5" x14ac:dyDescent="0.3">
      <c r="A2057" s="31">
        <v>2274</v>
      </c>
      <c r="B2057" s="32" t="s">
        <v>4004</v>
      </c>
      <c r="C2057" s="33" t="s">
        <v>4005</v>
      </c>
      <c r="D2057" s="34" t="s">
        <v>15</v>
      </c>
      <c r="E2057" s="35">
        <v>59.34</v>
      </c>
    </row>
    <row r="2058" spans="1:5" x14ac:dyDescent="0.3">
      <c r="A2058" s="31">
        <v>2275</v>
      </c>
      <c r="B2058" s="32" t="s">
        <v>4006</v>
      </c>
      <c r="C2058" s="33" t="s">
        <v>4007</v>
      </c>
      <c r="D2058" s="34" t="s">
        <v>15</v>
      </c>
      <c r="E2058" s="35">
        <v>20.93</v>
      </c>
    </row>
    <row r="2059" spans="1:5" x14ac:dyDescent="0.3">
      <c r="A2059" s="31">
        <v>2276</v>
      </c>
      <c r="B2059" s="32" t="s">
        <v>4008</v>
      </c>
      <c r="C2059" s="33" t="s">
        <v>4009</v>
      </c>
      <c r="D2059" s="34" t="s">
        <v>15</v>
      </c>
      <c r="E2059" s="35">
        <v>22.84</v>
      </c>
    </row>
    <row r="2060" spans="1:5" x14ac:dyDescent="0.3">
      <c r="A2060" s="31">
        <v>2277</v>
      </c>
      <c r="B2060" s="32" t="s">
        <v>4010</v>
      </c>
      <c r="C2060" s="33" t="s">
        <v>4011</v>
      </c>
      <c r="D2060" s="34" t="s">
        <v>15</v>
      </c>
      <c r="E2060" s="35">
        <v>48.08</v>
      </c>
    </row>
    <row r="2061" spans="1:5" x14ac:dyDescent="0.3">
      <c r="A2061" s="31">
        <v>2278</v>
      </c>
      <c r="B2061" s="32" t="s">
        <v>4012</v>
      </c>
      <c r="C2061" s="33" t="s">
        <v>4013</v>
      </c>
      <c r="D2061" s="34" t="s">
        <v>15</v>
      </c>
      <c r="E2061" s="35">
        <v>117.04</v>
      </c>
    </row>
    <row r="2062" spans="1:5" x14ac:dyDescent="0.3">
      <c r="A2062" s="31">
        <v>2279</v>
      </c>
      <c r="B2062" s="32" t="s">
        <v>4014</v>
      </c>
      <c r="C2062" s="33" t="s">
        <v>4015</v>
      </c>
      <c r="D2062" s="34" t="s">
        <v>52</v>
      </c>
      <c r="E2062" s="35">
        <v>581.39</v>
      </c>
    </row>
    <row r="2063" spans="1:5" x14ac:dyDescent="0.3">
      <c r="A2063" s="31">
        <v>2280</v>
      </c>
      <c r="B2063" s="32" t="s">
        <v>4016</v>
      </c>
      <c r="C2063" s="33" t="s">
        <v>4017</v>
      </c>
      <c r="D2063" s="34" t="s">
        <v>12</v>
      </c>
      <c r="E2063" s="35">
        <v>143.77000000000001</v>
      </c>
    </row>
    <row r="2064" spans="1:5" x14ac:dyDescent="0.3">
      <c r="A2064" s="31">
        <v>2281</v>
      </c>
      <c r="B2064" s="32" t="s">
        <v>4018</v>
      </c>
      <c r="C2064" s="33" t="s">
        <v>4019</v>
      </c>
      <c r="D2064" s="34" t="s">
        <v>12</v>
      </c>
      <c r="E2064" s="35">
        <v>180.99</v>
      </c>
    </row>
    <row r="2065" spans="1:5" x14ac:dyDescent="0.3">
      <c r="A2065" s="31">
        <v>2282</v>
      </c>
      <c r="B2065" s="32" t="s">
        <v>4020</v>
      </c>
      <c r="C2065" s="33" t="s">
        <v>4021</v>
      </c>
      <c r="D2065" s="34" t="s">
        <v>12</v>
      </c>
      <c r="E2065" s="35">
        <v>894.56</v>
      </c>
    </row>
    <row r="2066" spans="1:5" x14ac:dyDescent="0.3">
      <c r="A2066" s="31">
        <v>2283</v>
      </c>
      <c r="B2066" s="32" t="s">
        <v>4022</v>
      </c>
      <c r="C2066" s="33" t="s">
        <v>4023</v>
      </c>
      <c r="D2066" s="34" t="s">
        <v>12</v>
      </c>
      <c r="E2066" s="35">
        <v>721.05</v>
      </c>
    </row>
    <row r="2067" spans="1:5" x14ac:dyDescent="0.3">
      <c r="A2067" s="31">
        <v>2284</v>
      </c>
      <c r="B2067" s="32" t="s">
        <v>4024</v>
      </c>
      <c r="C2067" s="33" t="s">
        <v>4025</v>
      </c>
      <c r="D2067" s="34" t="s">
        <v>12</v>
      </c>
      <c r="E2067" s="35">
        <v>91.85</v>
      </c>
    </row>
    <row r="2068" spans="1:5" x14ac:dyDescent="0.3">
      <c r="A2068" s="31">
        <v>2285</v>
      </c>
      <c r="B2068" s="32" t="s">
        <v>4026</v>
      </c>
      <c r="C2068" s="33" t="s">
        <v>4027</v>
      </c>
      <c r="D2068" s="34" t="s">
        <v>12</v>
      </c>
      <c r="E2068" s="35">
        <v>33.630000000000003</v>
      </c>
    </row>
    <row r="2069" spans="1:5" x14ac:dyDescent="0.3">
      <c r="A2069" s="31">
        <v>2286</v>
      </c>
      <c r="B2069" s="32" t="s">
        <v>4028</v>
      </c>
      <c r="C2069" s="33" t="s">
        <v>4029</v>
      </c>
      <c r="D2069" s="34" t="s">
        <v>12</v>
      </c>
      <c r="E2069" s="35">
        <v>37.26</v>
      </c>
    </row>
    <row r="2070" spans="1:5" x14ac:dyDescent="0.3">
      <c r="A2070" s="31">
        <v>2287</v>
      </c>
      <c r="B2070" s="32" t="s">
        <v>4030</v>
      </c>
      <c r="C2070" s="33" t="s">
        <v>4031</v>
      </c>
      <c r="D2070" s="34" t="s">
        <v>12</v>
      </c>
      <c r="E2070" s="35">
        <v>22.45</v>
      </c>
    </row>
    <row r="2071" spans="1:5" x14ac:dyDescent="0.3">
      <c r="A2071" s="31">
        <v>2288</v>
      </c>
      <c r="B2071" s="32" t="s">
        <v>4032</v>
      </c>
      <c r="C2071" s="33" t="s">
        <v>4033</v>
      </c>
      <c r="D2071" s="34" t="s">
        <v>12</v>
      </c>
      <c r="E2071" s="35">
        <v>26.55</v>
      </c>
    </row>
    <row r="2072" spans="1:5" x14ac:dyDescent="0.3">
      <c r="A2072" s="31">
        <v>2289</v>
      </c>
      <c r="B2072" s="32" t="s">
        <v>4034</v>
      </c>
      <c r="C2072" s="33" t="s">
        <v>4035</v>
      </c>
      <c r="D2072" s="34" t="s">
        <v>12</v>
      </c>
      <c r="E2072" s="35">
        <v>135.43</v>
      </c>
    </row>
    <row r="2073" spans="1:5" x14ac:dyDescent="0.3">
      <c r="A2073" s="31">
        <v>2290</v>
      </c>
      <c r="B2073" s="32" t="s">
        <v>4036</v>
      </c>
      <c r="C2073" s="33" t="s">
        <v>4037</v>
      </c>
      <c r="D2073" s="34" t="s">
        <v>12</v>
      </c>
      <c r="E2073" s="35">
        <v>156.44</v>
      </c>
    </row>
    <row r="2074" spans="1:5" x14ac:dyDescent="0.3">
      <c r="A2074" s="31">
        <v>2291</v>
      </c>
      <c r="B2074" s="32" t="s">
        <v>4038</v>
      </c>
      <c r="C2074" s="33" t="s">
        <v>4039</v>
      </c>
      <c r="D2074" s="34" t="s">
        <v>12</v>
      </c>
      <c r="E2074" s="35">
        <v>137.79</v>
      </c>
    </row>
    <row r="2075" spans="1:5" x14ac:dyDescent="0.3">
      <c r="A2075" s="31">
        <v>2292</v>
      </c>
      <c r="B2075" s="32" t="s">
        <v>4040</v>
      </c>
      <c r="C2075" s="33" t="s">
        <v>4041</v>
      </c>
      <c r="D2075" s="34" t="s">
        <v>12</v>
      </c>
      <c r="E2075" s="35">
        <v>147.52000000000001</v>
      </c>
    </row>
    <row r="2076" spans="1:5" x14ac:dyDescent="0.3">
      <c r="A2076" s="31">
        <v>2293</v>
      </c>
      <c r="B2076" s="32" t="s">
        <v>4042</v>
      </c>
      <c r="C2076" s="33" t="s">
        <v>4043</v>
      </c>
      <c r="D2076" s="34" t="s">
        <v>12</v>
      </c>
      <c r="E2076" s="35">
        <v>198.91</v>
      </c>
    </row>
    <row r="2077" spans="1:5" x14ac:dyDescent="0.3">
      <c r="A2077" s="31">
        <v>2294</v>
      </c>
      <c r="B2077" s="32" t="s">
        <v>4044</v>
      </c>
      <c r="C2077" s="33" t="s">
        <v>4045</v>
      </c>
      <c r="D2077" s="34" t="s">
        <v>12</v>
      </c>
      <c r="E2077" s="35">
        <v>189.11</v>
      </c>
    </row>
    <row r="2078" spans="1:5" x14ac:dyDescent="0.3">
      <c r="A2078" s="31">
        <v>2295</v>
      </c>
      <c r="B2078" s="32" t="s">
        <v>4046</v>
      </c>
      <c r="C2078" s="33" t="s">
        <v>4047</v>
      </c>
      <c r="D2078" s="34" t="s">
        <v>12</v>
      </c>
      <c r="E2078" s="35">
        <v>48.43</v>
      </c>
    </row>
    <row r="2079" spans="1:5" x14ac:dyDescent="0.3">
      <c r="A2079" s="31">
        <v>2296</v>
      </c>
      <c r="B2079" s="32" t="s">
        <v>4048</v>
      </c>
      <c r="C2079" s="33" t="s">
        <v>4049</v>
      </c>
      <c r="D2079" s="34" t="s">
        <v>12</v>
      </c>
      <c r="E2079" s="35">
        <v>69.98</v>
      </c>
    </row>
    <row r="2080" spans="1:5" x14ac:dyDescent="0.3">
      <c r="A2080" s="31">
        <v>2297</v>
      </c>
      <c r="B2080" s="32" t="s">
        <v>4050</v>
      </c>
      <c r="C2080" s="33" t="s">
        <v>4051</v>
      </c>
      <c r="D2080" s="34" t="s">
        <v>52</v>
      </c>
      <c r="E2080" s="35">
        <v>581.39</v>
      </c>
    </row>
    <row r="2081" spans="1:5" x14ac:dyDescent="0.3">
      <c r="A2081" s="31">
        <v>2298</v>
      </c>
      <c r="B2081" s="32" t="s">
        <v>4052</v>
      </c>
      <c r="C2081" s="33" t="s">
        <v>4053</v>
      </c>
      <c r="D2081" s="34" t="s">
        <v>12</v>
      </c>
      <c r="E2081" s="35">
        <v>3.29</v>
      </c>
    </row>
    <row r="2082" spans="1:5" x14ac:dyDescent="0.3">
      <c r="A2082" s="31">
        <v>2299</v>
      </c>
      <c r="B2082" s="32" t="s">
        <v>4054</v>
      </c>
      <c r="C2082" s="33" t="s">
        <v>4055</v>
      </c>
      <c r="D2082" s="34" t="s">
        <v>12</v>
      </c>
      <c r="E2082" s="35">
        <v>4.53</v>
      </c>
    </row>
    <row r="2083" spans="1:5" x14ac:dyDescent="0.3">
      <c r="A2083" s="31">
        <v>2300</v>
      </c>
      <c r="B2083" s="32" t="s">
        <v>4056</v>
      </c>
      <c r="C2083" s="33" t="s">
        <v>4057</v>
      </c>
      <c r="D2083" s="34" t="s">
        <v>12</v>
      </c>
      <c r="E2083" s="35">
        <v>1.64</v>
      </c>
    </row>
    <row r="2084" spans="1:5" x14ac:dyDescent="0.3">
      <c r="A2084" s="31">
        <v>2301</v>
      </c>
      <c r="B2084" s="32" t="s">
        <v>4058</v>
      </c>
      <c r="C2084" s="33" t="s">
        <v>4059</v>
      </c>
      <c r="D2084" s="34" t="s">
        <v>12</v>
      </c>
      <c r="E2084" s="35">
        <v>1.64</v>
      </c>
    </row>
    <row r="2085" spans="1:5" x14ac:dyDescent="0.3">
      <c r="A2085" s="31">
        <v>2302</v>
      </c>
      <c r="B2085" s="32" t="s">
        <v>4060</v>
      </c>
      <c r="C2085" s="33" t="s">
        <v>157</v>
      </c>
      <c r="D2085" s="34" t="s">
        <v>52</v>
      </c>
      <c r="E2085" s="35">
        <v>581.39</v>
      </c>
    </row>
    <row r="2086" spans="1:5" x14ac:dyDescent="0.3">
      <c r="A2086" s="31">
        <v>2303</v>
      </c>
      <c r="B2086" s="32" t="s">
        <v>4061</v>
      </c>
      <c r="C2086" s="33" t="s">
        <v>4062</v>
      </c>
      <c r="D2086" s="34" t="s">
        <v>12</v>
      </c>
      <c r="E2086" s="35">
        <v>12.79</v>
      </c>
    </row>
    <row r="2087" spans="1:5" x14ac:dyDescent="0.3">
      <c r="A2087" s="31">
        <v>2304</v>
      </c>
      <c r="B2087" s="32" t="s">
        <v>4063</v>
      </c>
      <c r="C2087" s="33" t="s">
        <v>4064</v>
      </c>
      <c r="D2087" s="34" t="s">
        <v>12</v>
      </c>
      <c r="E2087" s="35">
        <v>6.85</v>
      </c>
    </row>
    <row r="2088" spans="1:5" x14ac:dyDescent="0.3">
      <c r="A2088" s="31">
        <v>2305</v>
      </c>
      <c r="B2088" s="32" t="s">
        <v>4065</v>
      </c>
      <c r="C2088" s="33" t="s">
        <v>4066</v>
      </c>
      <c r="D2088" s="34" t="s">
        <v>12</v>
      </c>
      <c r="E2088" s="35">
        <v>12.79</v>
      </c>
    </row>
    <row r="2089" spans="1:5" x14ac:dyDescent="0.3">
      <c r="A2089" s="31">
        <v>2306</v>
      </c>
      <c r="B2089" s="32" t="s">
        <v>4067</v>
      </c>
      <c r="C2089" s="33" t="s">
        <v>159</v>
      </c>
      <c r="D2089" s="34" t="s">
        <v>52</v>
      </c>
      <c r="E2089" s="35">
        <v>581.39</v>
      </c>
    </row>
    <row r="2090" spans="1:5" x14ac:dyDescent="0.3">
      <c r="A2090" s="31">
        <v>2307</v>
      </c>
      <c r="B2090" s="32" t="s">
        <v>4068</v>
      </c>
      <c r="C2090" s="33" t="s">
        <v>4069</v>
      </c>
      <c r="D2090" s="34" t="s">
        <v>12</v>
      </c>
      <c r="E2090" s="35">
        <v>15.44</v>
      </c>
    </row>
    <row r="2091" spans="1:5" x14ac:dyDescent="0.3">
      <c r="A2091" s="31">
        <v>2308</v>
      </c>
      <c r="B2091" s="32" t="s">
        <v>4070</v>
      </c>
      <c r="C2091" s="33" t="s">
        <v>4071</v>
      </c>
      <c r="D2091" s="34" t="s">
        <v>12</v>
      </c>
      <c r="E2091" s="35">
        <v>6.85</v>
      </c>
    </row>
    <row r="2092" spans="1:5" x14ac:dyDescent="0.3">
      <c r="A2092" s="31">
        <v>2309</v>
      </c>
      <c r="B2092" s="32" t="s">
        <v>4072</v>
      </c>
      <c r="C2092" s="33" t="s">
        <v>4073</v>
      </c>
      <c r="D2092" s="34" t="s">
        <v>12</v>
      </c>
      <c r="E2092" s="35">
        <v>12.79</v>
      </c>
    </row>
    <row r="2093" spans="1:5" x14ac:dyDescent="0.3">
      <c r="A2093" s="31">
        <v>2310</v>
      </c>
      <c r="B2093" s="32" t="s">
        <v>4074</v>
      </c>
      <c r="C2093" s="33" t="s">
        <v>4075</v>
      </c>
      <c r="D2093" s="34" t="s">
        <v>52</v>
      </c>
      <c r="E2093" s="35">
        <v>581.39</v>
      </c>
    </row>
    <row r="2094" spans="1:5" x14ac:dyDescent="0.3">
      <c r="A2094" s="31">
        <v>2311</v>
      </c>
      <c r="B2094" s="32" t="s">
        <v>4076</v>
      </c>
      <c r="C2094" s="33" t="s">
        <v>4077</v>
      </c>
      <c r="D2094" s="34" t="s">
        <v>12</v>
      </c>
      <c r="E2094" s="35">
        <v>185.74</v>
      </c>
    </row>
    <row r="2095" spans="1:5" x14ac:dyDescent="0.3">
      <c r="A2095" s="31">
        <v>2317</v>
      </c>
      <c r="B2095" s="32" t="s">
        <v>4078</v>
      </c>
      <c r="C2095" s="33" t="s">
        <v>4079</v>
      </c>
      <c r="D2095" s="34" t="s">
        <v>99</v>
      </c>
      <c r="E2095" s="35">
        <v>26.82</v>
      </c>
    </row>
    <row r="2096" spans="1:5" x14ac:dyDescent="0.3">
      <c r="A2096" s="31">
        <v>2318</v>
      </c>
      <c r="B2096" s="32" t="s">
        <v>4080</v>
      </c>
      <c r="C2096" s="33" t="s">
        <v>4081</v>
      </c>
      <c r="D2096" s="34" t="s">
        <v>12</v>
      </c>
      <c r="E2096" s="35">
        <v>109.67</v>
      </c>
    </row>
    <row r="2097" spans="1:5" x14ac:dyDescent="0.3">
      <c r="A2097" s="31">
        <v>2319</v>
      </c>
      <c r="B2097" s="32" t="s">
        <v>4082</v>
      </c>
      <c r="C2097" s="33" t="s">
        <v>4083</v>
      </c>
      <c r="D2097" s="34" t="s">
        <v>12</v>
      </c>
      <c r="E2097" s="35">
        <v>5.88</v>
      </c>
    </row>
    <row r="2098" spans="1:5" x14ac:dyDescent="0.3">
      <c r="A2098" s="31">
        <v>2320</v>
      </c>
      <c r="B2098" s="32" t="s">
        <v>4084</v>
      </c>
      <c r="C2098" s="33" t="s">
        <v>4085</v>
      </c>
      <c r="D2098" s="34" t="s">
        <v>12</v>
      </c>
      <c r="E2098" s="35">
        <v>69.569999999999993</v>
      </c>
    </row>
    <row r="2099" spans="1:5" x14ac:dyDescent="0.3">
      <c r="A2099" s="31">
        <v>2321</v>
      </c>
      <c r="B2099" s="32" t="s">
        <v>4086</v>
      </c>
      <c r="C2099" s="33" t="s">
        <v>4087</v>
      </c>
      <c r="D2099" s="34" t="s">
        <v>52</v>
      </c>
      <c r="E2099" s="35">
        <v>581.39</v>
      </c>
    </row>
    <row r="2100" spans="1:5" x14ac:dyDescent="0.3">
      <c r="A2100" s="31">
        <v>2322</v>
      </c>
      <c r="B2100" s="32" t="s">
        <v>4088</v>
      </c>
      <c r="C2100" s="33" t="s">
        <v>4089</v>
      </c>
      <c r="D2100" s="34" t="s">
        <v>12</v>
      </c>
      <c r="E2100" s="35">
        <v>67.63</v>
      </c>
    </row>
    <row r="2101" spans="1:5" x14ac:dyDescent="0.3">
      <c r="A2101" s="31">
        <v>2323</v>
      </c>
      <c r="B2101" s="32" t="s">
        <v>4090</v>
      </c>
      <c r="C2101" s="33" t="s">
        <v>4091</v>
      </c>
      <c r="D2101" s="34" t="s">
        <v>12</v>
      </c>
      <c r="E2101" s="35">
        <v>93.11</v>
      </c>
    </row>
    <row r="2102" spans="1:5" x14ac:dyDescent="0.3">
      <c r="A2102" s="31">
        <v>2324</v>
      </c>
      <c r="B2102" s="32" t="s">
        <v>4092</v>
      </c>
      <c r="C2102" s="33" t="s">
        <v>320</v>
      </c>
      <c r="D2102" s="34" t="s">
        <v>12</v>
      </c>
      <c r="E2102" s="35">
        <v>12.49</v>
      </c>
    </row>
    <row r="2103" spans="1:5" x14ac:dyDescent="0.3">
      <c r="A2103" s="31">
        <v>2325</v>
      </c>
      <c r="B2103" s="32" t="s">
        <v>4093</v>
      </c>
      <c r="C2103" s="33" t="s">
        <v>4094</v>
      </c>
      <c r="D2103" s="34" t="s">
        <v>12</v>
      </c>
      <c r="E2103" s="35">
        <v>20.78</v>
      </c>
    </row>
    <row r="2104" spans="1:5" x14ac:dyDescent="0.3">
      <c r="A2104" s="31">
        <v>2326</v>
      </c>
      <c r="B2104" s="32" t="s">
        <v>4095</v>
      </c>
      <c r="C2104" s="33" t="s">
        <v>322</v>
      </c>
      <c r="D2104" s="34" t="s">
        <v>52</v>
      </c>
      <c r="E2104" s="35">
        <v>581.39</v>
      </c>
    </row>
    <row r="2105" spans="1:5" x14ac:dyDescent="0.3">
      <c r="A2105" s="31">
        <v>2327</v>
      </c>
      <c r="B2105" s="32" t="s">
        <v>4096</v>
      </c>
      <c r="C2105" s="33" t="s">
        <v>4097</v>
      </c>
      <c r="D2105" s="34" t="s">
        <v>12</v>
      </c>
      <c r="E2105" s="35">
        <v>231.97</v>
      </c>
    </row>
    <row r="2106" spans="1:5" x14ac:dyDescent="0.3">
      <c r="A2106" s="31">
        <v>2328</v>
      </c>
      <c r="B2106" s="32" t="s">
        <v>4098</v>
      </c>
      <c r="C2106" s="33" t="s">
        <v>4099</v>
      </c>
      <c r="D2106" s="34" t="s">
        <v>12</v>
      </c>
      <c r="E2106" s="35">
        <v>492.01</v>
      </c>
    </row>
    <row r="2107" spans="1:5" x14ac:dyDescent="0.3">
      <c r="A2107" s="31">
        <v>2329</v>
      </c>
      <c r="B2107" s="32" t="s">
        <v>4100</v>
      </c>
      <c r="C2107" s="33" t="s">
        <v>4101</v>
      </c>
      <c r="D2107" s="34" t="s">
        <v>12</v>
      </c>
      <c r="E2107" s="35">
        <v>107.32</v>
      </c>
    </row>
    <row r="2108" spans="1:5" x14ac:dyDescent="0.3">
      <c r="A2108" s="31">
        <v>2330</v>
      </c>
      <c r="B2108" s="32" t="s">
        <v>4102</v>
      </c>
      <c r="C2108" s="33" t="s">
        <v>4103</v>
      </c>
      <c r="D2108" s="34" t="s">
        <v>12</v>
      </c>
      <c r="E2108" s="35">
        <v>135.55000000000001</v>
      </c>
    </row>
    <row r="2109" spans="1:5" x14ac:dyDescent="0.3">
      <c r="A2109" s="31">
        <v>2331</v>
      </c>
      <c r="B2109" s="32" t="s">
        <v>4104</v>
      </c>
      <c r="C2109" s="33" t="s">
        <v>4105</v>
      </c>
      <c r="D2109" s="34" t="s">
        <v>12</v>
      </c>
      <c r="E2109" s="35">
        <v>66.12</v>
      </c>
    </row>
    <row r="2110" spans="1:5" x14ac:dyDescent="0.3">
      <c r="A2110" s="31">
        <v>2332</v>
      </c>
      <c r="B2110" s="32" t="s">
        <v>4106</v>
      </c>
      <c r="C2110" s="33" t="s">
        <v>4107</v>
      </c>
      <c r="D2110" s="34" t="s">
        <v>12</v>
      </c>
      <c r="E2110" s="35">
        <v>54.29</v>
      </c>
    </row>
    <row r="2111" spans="1:5" x14ac:dyDescent="0.3">
      <c r="A2111" s="31">
        <v>2333</v>
      </c>
      <c r="B2111" s="32" t="s">
        <v>4108</v>
      </c>
      <c r="C2111" s="33" t="s">
        <v>4109</v>
      </c>
      <c r="D2111" s="34" t="s">
        <v>12</v>
      </c>
      <c r="E2111" s="35">
        <v>114.79</v>
      </c>
    </row>
    <row r="2112" spans="1:5" x14ac:dyDescent="0.3">
      <c r="A2112" s="31">
        <v>2334</v>
      </c>
      <c r="B2112" s="32" t="s">
        <v>4110</v>
      </c>
      <c r="C2112" s="33" t="s">
        <v>4111</v>
      </c>
      <c r="D2112" s="34" t="s">
        <v>12</v>
      </c>
      <c r="E2112" s="35">
        <v>74.48</v>
      </c>
    </row>
    <row r="2113" spans="1:5" x14ac:dyDescent="0.3">
      <c r="A2113" s="31">
        <v>2335</v>
      </c>
      <c r="B2113" s="32" t="s">
        <v>4112</v>
      </c>
      <c r="C2113" s="33" t="s">
        <v>4027</v>
      </c>
      <c r="D2113" s="34" t="s">
        <v>12</v>
      </c>
      <c r="E2113" s="35">
        <v>33.630000000000003</v>
      </c>
    </row>
    <row r="2114" spans="1:5" x14ac:dyDescent="0.3">
      <c r="A2114" s="31">
        <v>2336</v>
      </c>
      <c r="B2114" s="32" t="s">
        <v>4113</v>
      </c>
      <c r="C2114" s="33" t="s">
        <v>4114</v>
      </c>
      <c r="D2114" s="34" t="s">
        <v>55</v>
      </c>
      <c r="E2114" s="35">
        <v>527.87</v>
      </c>
    </row>
    <row r="2115" spans="1:5" x14ac:dyDescent="0.3">
      <c r="A2115" s="31">
        <v>2337</v>
      </c>
      <c r="B2115" s="32" t="s">
        <v>4115</v>
      </c>
      <c r="C2115" s="33" t="s">
        <v>4116</v>
      </c>
      <c r="D2115" s="34" t="s">
        <v>55</v>
      </c>
      <c r="E2115" s="35">
        <v>684.42</v>
      </c>
    </row>
    <row r="2116" spans="1:5" x14ac:dyDescent="0.3">
      <c r="A2116" s="31">
        <v>2338</v>
      </c>
      <c r="B2116" s="32" t="s">
        <v>4117</v>
      </c>
      <c r="C2116" s="33" t="s">
        <v>4118</v>
      </c>
      <c r="D2116" s="34" t="s">
        <v>12</v>
      </c>
      <c r="E2116" s="35">
        <v>159.76</v>
      </c>
    </row>
    <row r="2117" spans="1:5" x14ac:dyDescent="0.3">
      <c r="A2117" s="31">
        <v>2339</v>
      </c>
      <c r="B2117" s="32" t="s">
        <v>4119</v>
      </c>
      <c r="C2117" s="33" t="s">
        <v>4120</v>
      </c>
      <c r="D2117" s="34" t="s">
        <v>12</v>
      </c>
      <c r="E2117" s="35">
        <v>33.29</v>
      </c>
    </row>
    <row r="2118" spans="1:5" x14ac:dyDescent="0.3">
      <c r="A2118" s="31">
        <v>2340</v>
      </c>
      <c r="B2118" s="32" t="s">
        <v>4121</v>
      </c>
      <c r="C2118" s="33" t="s">
        <v>4122</v>
      </c>
      <c r="D2118" s="34" t="s">
        <v>12</v>
      </c>
      <c r="E2118" s="35">
        <v>35.81</v>
      </c>
    </row>
    <row r="2119" spans="1:5" x14ac:dyDescent="0.3">
      <c r="A2119" s="31">
        <v>2341</v>
      </c>
      <c r="B2119" s="32" t="s">
        <v>4123</v>
      </c>
      <c r="C2119" s="33" t="s">
        <v>322</v>
      </c>
      <c r="D2119" s="34" t="s">
        <v>52</v>
      </c>
      <c r="E2119" s="35">
        <v>581.39</v>
      </c>
    </row>
    <row r="2120" spans="1:5" x14ac:dyDescent="0.3">
      <c r="A2120" s="31">
        <v>2342</v>
      </c>
      <c r="B2120" s="32" t="s">
        <v>4124</v>
      </c>
      <c r="C2120" s="33" t="s">
        <v>4125</v>
      </c>
      <c r="D2120" s="34" t="s">
        <v>12</v>
      </c>
      <c r="E2120" s="35">
        <v>67.63</v>
      </c>
    </row>
    <row r="2121" spans="1:5" x14ac:dyDescent="0.3">
      <c r="A2121" s="31">
        <v>2343</v>
      </c>
      <c r="B2121" s="32" t="s">
        <v>4126</v>
      </c>
      <c r="C2121" s="33" t="s">
        <v>4127</v>
      </c>
      <c r="D2121" s="34" t="s">
        <v>12</v>
      </c>
      <c r="E2121" s="35">
        <v>93.11</v>
      </c>
    </row>
    <row r="2122" spans="1:5" x14ac:dyDescent="0.3">
      <c r="A2122" s="31">
        <v>2344</v>
      </c>
      <c r="B2122" s="32" t="s">
        <v>4128</v>
      </c>
      <c r="C2122" s="33" t="s">
        <v>4129</v>
      </c>
      <c r="D2122" s="34" t="s">
        <v>12</v>
      </c>
      <c r="E2122" s="35">
        <v>12.49</v>
      </c>
    </row>
    <row r="2123" spans="1:5" x14ac:dyDescent="0.3">
      <c r="A2123" s="31">
        <v>2345</v>
      </c>
      <c r="B2123" s="32" t="s">
        <v>4130</v>
      </c>
      <c r="C2123" s="33" t="s">
        <v>4131</v>
      </c>
      <c r="D2123" s="34" t="s">
        <v>12</v>
      </c>
      <c r="E2123" s="35">
        <v>54.76</v>
      </c>
    </row>
    <row r="2124" spans="1:5" x14ac:dyDescent="0.3">
      <c r="A2124" s="31">
        <v>2346</v>
      </c>
      <c r="B2124" s="32" t="s">
        <v>4132</v>
      </c>
      <c r="C2124" s="33" t="s">
        <v>4133</v>
      </c>
      <c r="D2124" s="34" t="s">
        <v>12</v>
      </c>
      <c r="E2124" s="35">
        <v>24.08</v>
      </c>
    </row>
    <row r="2125" spans="1:5" x14ac:dyDescent="0.3">
      <c r="A2125" s="31">
        <v>2347</v>
      </c>
      <c r="B2125" s="32" t="s">
        <v>4134</v>
      </c>
      <c r="C2125" s="33" t="s">
        <v>4135</v>
      </c>
      <c r="D2125" s="34" t="s">
        <v>12</v>
      </c>
      <c r="E2125" s="35">
        <v>15.83</v>
      </c>
    </row>
    <row r="2126" spans="1:5" x14ac:dyDescent="0.3">
      <c r="A2126" s="31">
        <v>2348</v>
      </c>
      <c r="B2126" s="32" t="s">
        <v>4136</v>
      </c>
      <c r="C2126" s="33" t="s">
        <v>322</v>
      </c>
      <c r="D2126" s="34" t="s">
        <v>52</v>
      </c>
      <c r="E2126" s="35">
        <v>581.39</v>
      </c>
    </row>
    <row r="2127" spans="1:5" x14ac:dyDescent="0.3">
      <c r="A2127" s="31">
        <v>2349</v>
      </c>
      <c r="B2127" s="32" t="s">
        <v>4137</v>
      </c>
      <c r="C2127" s="33" t="s">
        <v>4138</v>
      </c>
      <c r="D2127" s="34" t="s">
        <v>99</v>
      </c>
      <c r="E2127" s="35">
        <v>76.150000000000006</v>
      </c>
    </row>
    <row r="2128" spans="1:5" x14ac:dyDescent="0.3">
      <c r="A2128" s="31">
        <v>2350</v>
      </c>
      <c r="B2128" s="32" t="s">
        <v>4139</v>
      </c>
      <c r="C2128" s="33" t="s">
        <v>4140</v>
      </c>
      <c r="D2128" s="34" t="s">
        <v>99</v>
      </c>
      <c r="E2128" s="35">
        <v>133.16</v>
      </c>
    </row>
    <row r="2129" spans="1:5" x14ac:dyDescent="0.3">
      <c r="A2129" s="31">
        <v>2351</v>
      </c>
      <c r="B2129" s="32" t="s">
        <v>4141</v>
      </c>
      <c r="C2129" s="33" t="s">
        <v>4142</v>
      </c>
      <c r="D2129" s="34" t="s">
        <v>4143</v>
      </c>
      <c r="E2129" s="35">
        <v>0.25</v>
      </c>
    </row>
    <row r="2130" spans="1:5" x14ac:dyDescent="0.3">
      <c r="A2130" s="31">
        <v>2352</v>
      </c>
      <c r="B2130" s="32" t="s">
        <v>4144</v>
      </c>
      <c r="C2130" s="33" t="s">
        <v>4145</v>
      </c>
      <c r="D2130" s="34" t="s">
        <v>99</v>
      </c>
      <c r="E2130" s="35">
        <v>14.33</v>
      </c>
    </row>
    <row r="2131" spans="1:5" x14ac:dyDescent="0.3">
      <c r="A2131" s="31">
        <v>2353</v>
      </c>
      <c r="B2131" s="32" t="s">
        <v>4146</v>
      </c>
      <c r="C2131" s="33" t="s">
        <v>4147</v>
      </c>
      <c r="D2131" s="34" t="s">
        <v>99</v>
      </c>
      <c r="E2131" s="35">
        <v>7.82</v>
      </c>
    </row>
    <row r="2132" spans="1:5" x14ac:dyDescent="0.3">
      <c r="A2132" s="31">
        <v>2354</v>
      </c>
      <c r="B2132" s="32" t="s">
        <v>4148</v>
      </c>
      <c r="C2132" s="33" t="s">
        <v>4149</v>
      </c>
      <c r="D2132" s="34" t="s">
        <v>99</v>
      </c>
      <c r="E2132" s="35">
        <v>275.52</v>
      </c>
    </row>
    <row r="2133" spans="1:5" x14ac:dyDescent="0.3">
      <c r="A2133" s="31">
        <v>2355</v>
      </c>
      <c r="B2133" s="32" t="s">
        <v>4150</v>
      </c>
      <c r="C2133" s="33" t="s">
        <v>4151</v>
      </c>
      <c r="D2133" s="34" t="s">
        <v>99</v>
      </c>
      <c r="E2133" s="35">
        <v>201.72</v>
      </c>
    </row>
    <row r="2134" spans="1:5" x14ac:dyDescent="0.3">
      <c r="A2134" s="31">
        <v>2356</v>
      </c>
      <c r="B2134" s="32" t="s">
        <v>4152</v>
      </c>
      <c r="C2134" s="33" t="s">
        <v>4153</v>
      </c>
      <c r="D2134" s="34" t="s">
        <v>99</v>
      </c>
      <c r="E2134" s="35">
        <v>55.2</v>
      </c>
    </row>
    <row r="2135" spans="1:5" ht="20.399999999999999" x14ac:dyDescent="0.3">
      <c r="A2135" s="31">
        <v>2357</v>
      </c>
      <c r="B2135" s="32" t="s">
        <v>4154</v>
      </c>
      <c r="C2135" s="33" t="s">
        <v>4155</v>
      </c>
      <c r="D2135" s="34" t="s">
        <v>99</v>
      </c>
      <c r="E2135" s="35">
        <v>33.04</v>
      </c>
    </row>
    <row r="2136" spans="1:5" x14ac:dyDescent="0.3">
      <c r="A2136" s="31">
        <v>2358</v>
      </c>
      <c r="B2136" s="32" t="s">
        <v>4156</v>
      </c>
      <c r="C2136" s="33" t="s">
        <v>4157</v>
      </c>
      <c r="D2136" s="34" t="s">
        <v>52</v>
      </c>
      <c r="E2136" s="35">
        <v>581.39</v>
      </c>
    </row>
    <row r="2137" spans="1:5" x14ac:dyDescent="0.3">
      <c r="A2137" s="31">
        <v>2364</v>
      </c>
      <c r="B2137" s="32" t="s">
        <v>4158</v>
      </c>
      <c r="C2137" s="33" t="s">
        <v>4159</v>
      </c>
      <c r="D2137" s="34" t="s">
        <v>12</v>
      </c>
      <c r="E2137" s="35">
        <v>10.3</v>
      </c>
    </row>
    <row r="2138" spans="1:5" x14ac:dyDescent="0.3">
      <c r="A2138" s="31">
        <v>2365</v>
      </c>
      <c r="B2138" s="32" t="s">
        <v>4160</v>
      </c>
      <c r="C2138" s="33" t="s">
        <v>4161</v>
      </c>
      <c r="D2138" s="34" t="s">
        <v>12</v>
      </c>
      <c r="E2138" s="35">
        <v>12.37</v>
      </c>
    </row>
    <row r="2139" spans="1:5" x14ac:dyDescent="0.3">
      <c r="A2139" s="31">
        <v>2366</v>
      </c>
      <c r="B2139" s="32" t="s">
        <v>4162</v>
      </c>
      <c r="C2139" s="33" t="s">
        <v>4163</v>
      </c>
      <c r="D2139" s="34" t="s">
        <v>12</v>
      </c>
      <c r="E2139" s="35">
        <v>2.06</v>
      </c>
    </row>
    <row r="2140" spans="1:5" x14ac:dyDescent="0.3">
      <c r="A2140" s="31">
        <v>2367</v>
      </c>
      <c r="B2140" s="32" t="s">
        <v>4164</v>
      </c>
      <c r="C2140" s="33" t="s">
        <v>4165</v>
      </c>
      <c r="D2140" s="34" t="s">
        <v>12</v>
      </c>
      <c r="E2140" s="35">
        <v>1.03</v>
      </c>
    </row>
    <row r="2141" spans="1:5" x14ac:dyDescent="0.3">
      <c r="A2141" s="31">
        <v>2368</v>
      </c>
      <c r="B2141" s="32" t="s">
        <v>4166</v>
      </c>
      <c r="C2141" s="33" t="s">
        <v>4167</v>
      </c>
      <c r="D2141" s="34" t="s">
        <v>12</v>
      </c>
      <c r="E2141" s="35">
        <v>10.3</v>
      </c>
    </row>
    <row r="2142" spans="1:5" x14ac:dyDescent="0.3">
      <c r="A2142" s="31">
        <v>2369</v>
      </c>
      <c r="B2142" s="32" t="s">
        <v>4168</v>
      </c>
      <c r="C2142" s="33" t="s">
        <v>4169</v>
      </c>
      <c r="D2142" s="34" t="s">
        <v>99</v>
      </c>
      <c r="E2142" s="35">
        <v>4.12</v>
      </c>
    </row>
    <row r="2143" spans="1:5" x14ac:dyDescent="0.3">
      <c r="A2143" s="31">
        <v>2370</v>
      </c>
      <c r="B2143" s="32" t="s">
        <v>4170</v>
      </c>
      <c r="C2143" s="33" t="s">
        <v>157</v>
      </c>
      <c r="D2143" s="34" t="s">
        <v>52</v>
      </c>
      <c r="E2143" s="35">
        <v>581.39</v>
      </c>
    </row>
    <row r="2144" spans="1:5" x14ac:dyDescent="0.3">
      <c r="A2144" s="31">
        <v>2371</v>
      </c>
      <c r="B2144" s="32" t="s">
        <v>4171</v>
      </c>
      <c r="C2144" s="33" t="s">
        <v>4172</v>
      </c>
      <c r="D2144" s="34" t="s">
        <v>12</v>
      </c>
      <c r="E2144" s="35">
        <v>6.18</v>
      </c>
    </row>
    <row r="2145" spans="1:5" x14ac:dyDescent="0.3">
      <c r="A2145" s="31">
        <v>2372</v>
      </c>
      <c r="B2145" s="32" t="s">
        <v>4173</v>
      </c>
      <c r="C2145" s="33" t="s">
        <v>4174</v>
      </c>
      <c r="D2145" s="34" t="s">
        <v>12</v>
      </c>
      <c r="E2145" s="35">
        <v>2.06</v>
      </c>
    </row>
    <row r="2146" spans="1:5" x14ac:dyDescent="0.3">
      <c r="A2146" s="31">
        <v>2373</v>
      </c>
      <c r="B2146" s="32" t="s">
        <v>4175</v>
      </c>
      <c r="C2146" s="33" t="s">
        <v>159</v>
      </c>
      <c r="D2146" s="34" t="s">
        <v>52</v>
      </c>
      <c r="E2146" s="35">
        <v>581.39</v>
      </c>
    </row>
    <row r="2147" spans="1:5" x14ac:dyDescent="0.3">
      <c r="A2147" s="31">
        <v>2374</v>
      </c>
      <c r="B2147" s="32" t="s">
        <v>4176</v>
      </c>
      <c r="C2147" s="33" t="s">
        <v>4177</v>
      </c>
      <c r="D2147" s="34" t="s">
        <v>55</v>
      </c>
      <c r="E2147" s="35">
        <v>88.66</v>
      </c>
    </row>
    <row r="2148" spans="1:5" x14ac:dyDescent="0.3">
      <c r="A2148" s="31">
        <v>2375</v>
      </c>
      <c r="B2148" s="32" t="s">
        <v>4178</v>
      </c>
      <c r="C2148" s="33" t="s">
        <v>4179</v>
      </c>
      <c r="D2148" s="34" t="s">
        <v>52</v>
      </c>
      <c r="E2148" s="35">
        <v>581.39</v>
      </c>
    </row>
    <row r="2149" spans="1:5" x14ac:dyDescent="0.3">
      <c r="A2149" s="31">
        <v>2376</v>
      </c>
      <c r="B2149" s="32" t="s">
        <v>4180</v>
      </c>
      <c r="C2149" s="33" t="s">
        <v>4181</v>
      </c>
      <c r="D2149" s="34" t="s">
        <v>52</v>
      </c>
      <c r="E2149" s="35">
        <v>581.39</v>
      </c>
    </row>
    <row r="2150" spans="1:5" x14ac:dyDescent="0.3">
      <c r="A2150" s="31">
        <v>2377</v>
      </c>
      <c r="B2150" s="32" t="s">
        <v>4182</v>
      </c>
      <c r="C2150" s="33" t="s">
        <v>4183</v>
      </c>
      <c r="D2150" s="34" t="s">
        <v>12</v>
      </c>
      <c r="E2150" s="35">
        <v>13.24</v>
      </c>
    </row>
    <row r="2151" spans="1:5" x14ac:dyDescent="0.3">
      <c r="A2151" s="31">
        <v>2378</v>
      </c>
      <c r="B2151" s="32" t="s">
        <v>4184</v>
      </c>
      <c r="C2151" s="33" t="s">
        <v>4185</v>
      </c>
      <c r="D2151" s="34" t="s">
        <v>12</v>
      </c>
      <c r="E2151" s="35">
        <v>45.43</v>
      </c>
    </row>
    <row r="2152" spans="1:5" x14ac:dyDescent="0.3">
      <c r="A2152" s="31">
        <v>2379</v>
      </c>
      <c r="B2152" s="32" t="s">
        <v>4186</v>
      </c>
      <c r="C2152" s="33" t="s">
        <v>4187</v>
      </c>
      <c r="D2152" s="34" t="s">
        <v>52</v>
      </c>
      <c r="E2152" s="35">
        <v>581.39</v>
      </c>
    </row>
    <row r="2153" spans="1:5" x14ac:dyDescent="0.3">
      <c r="A2153" s="31">
        <v>2380</v>
      </c>
      <c r="B2153" s="32" t="s">
        <v>4188</v>
      </c>
      <c r="C2153" s="33" t="s">
        <v>4183</v>
      </c>
      <c r="D2153" s="34" t="s">
        <v>12</v>
      </c>
      <c r="E2153" s="35">
        <v>7.37</v>
      </c>
    </row>
    <row r="2154" spans="1:5" x14ac:dyDescent="0.3">
      <c r="A2154" s="31">
        <v>2381</v>
      </c>
      <c r="B2154" s="32" t="s">
        <v>4189</v>
      </c>
      <c r="C2154" s="33" t="s">
        <v>4190</v>
      </c>
      <c r="D2154" s="34" t="s">
        <v>12</v>
      </c>
      <c r="E2154" s="35">
        <v>9.91</v>
      </c>
    </row>
    <row r="2155" spans="1:5" x14ac:dyDescent="0.3">
      <c r="A2155" s="31">
        <v>2382</v>
      </c>
      <c r="B2155" s="32" t="s">
        <v>4191</v>
      </c>
      <c r="C2155" s="33" t="s">
        <v>4192</v>
      </c>
      <c r="D2155" s="34" t="s">
        <v>12</v>
      </c>
      <c r="E2155" s="35">
        <v>37.340000000000003</v>
      </c>
    </row>
    <row r="2156" spans="1:5" x14ac:dyDescent="0.3">
      <c r="A2156" s="31">
        <v>2383</v>
      </c>
      <c r="B2156" s="32" t="s">
        <v>4193</v>
      </c>
      <c r="C2156" s="33" t="s">
        <v>4185</v>
      </c>
      <c r="D2156" s="34" t="s">
        <v>12</v>
      </c>
      <c r="E2156" s="35">
        <v>45.47</v>
      </c>
    </row>
    <row r="2157" spans="1:5" x14ac:dyDescent="0.3">
      <c r="A2157" s="31">
        <v>2384</v>
      </c>
      <c r="B2157" s="32" t="s">
        <v>4194</v>
      </c>
      <c r="C2157" s="33" t="s">
        <v>4195</v>
      </c>
      <c r="D2157" s="34" t="s">
        <v>12</v>
      </c>
      <c r="E2157" s="35">
        <v>27.54</v>
      </c>
    </row>
    <row r="2158" spans="1:5" x14ac:dyDescent="0.3">
      <c r="A2158" s="31">
        <v>2385</v>
      </c>
      <c r="B2158" s="32" t="s">
        <v>4196</v>
      </c>
      <c r="C2158" s="33" t="s">
        <v>4197</v>
      </c>
      <c r="D2158" s="34" t="s">
        <v>12</v>
      </c>
      <c r="E2158" s="35">
        <v>22.73</v>
      </c>
    </row>
    <row r="2159" spans="1:5" x14ac:dyDescent="0.3">
      <c r="A2159" s="31">
        <v>2386</v>
      </c>
      <c r="B2159" s="32" t="s">
        <v>4198</v>
      </c>
      <c r="C2159" s="33" t="s">
        <v>4199</v>
      </c>
      <c r="D2159" s="34" t="s">
        <v>12</v>
      </c>
      <c r="E2159" s="35">
        <v>37.04</v>
      </c>
    </row>
    <row r="2160" spans="1:5" x14ac:dyDescent="0.3">
      <c r="A2160" s="31">
        <v>2387</v>
      </c>
      <c r="B2160" s="32" t="s">
        <v>4200</v>
      </c>
      <c r="C2160" s="33" t="s">
        <v>4201</v>
      </c>
      <c r="D2160" s="34" t="s">
        <v>12</v>
      </c>
      <c r="E2160" s="35">
        <v>43.25</v>
      </c>
    </row>
    <row r="2161" spans="1:5" x14ac:dyDescent="0.3">
      <c r="A2161" s="31">
        <v>2388</v>
      </c>
      <c r="B2161" s="32" t="s">
        <v>4202</v>
      </c>
      <c r="C2161" s="33" t="s">
        <v>4203</v>
      </c>
      <c r="D2161" s="34" t="s">
        <v>12</v>
      </c>
      <c r="E2161" s="35">
        <v>200.87</v>
      </c>
    </row>
    <row r="2162" spans="1:5" x14ac:dyDescent="0.3">
      <c r="A2162" s="31">
        <v>2389</v>
      </c>
      <c r="B2162" s="32" t="s">
        <v>4204</v>
      </c>
      <c r="C2162" s="33" t="s">
        <v>4205</v>
      </c>
      <c r="D2162" s="34" t="s">
        <v>12</v>
      </c>
      <c r="E2162" s="35">
        <v>156.93</v>
      </c>
    </row>
    <row r="2163" spans="1:5" x14ac:dyDescent="0.3">
      <c r="A2163" s="31">
        <v>2390</v>
      </c>
      <c r="B2163" s="32" t="s">
        <v>4206</v>
      </c>
      <c r="C2163" s="33" t="s">
        <v>4207</v>
      </c>
      <c r="D2163" s="34" t="s">
        <v>12</v>
      </c>
      <c r="E2163" s="35">
        <v>159.47</v>
      </c>
    </row>
    <row r="2164" spans="1:5" x14ac:dyDescent="0.3">
      <c r="A2164" s="31">
        <v>2391</v>
      </c>
      <c r="B2164" s="32" t="s">
        <v>4208</v>
      </c>
      <c r="C2164" s="33" t="s">
        <v>4209</v>
      </c>
      <c r="D2164" s="34" t="s">
        <v>12</v>
      </c>
      <c r="E2164" s="35">
        <v>107.15</v>
      </c>
    </row>
    <row r="2165" spans="1:5" x14ac:dyDescent="0.3">
      <c r="A2165" s="31">
        <v>2392</v>
      </c>
      <c r="B2165" s="32" t="s">
        <v>4210</v>
      </c>
      <c r="C2165" s="33" t="s">
        <v>4211</v>
      </c>
      <c r="D2165" s="34" t="s">
        <v>12</v>
      </c>
      <c r="E2165" s="35">
        <v>79.58</v>
      </c>
    </row>
    <row r="2166" spans="1:5" x14ac:dyDescent="0.3">
      <c r="A2166" s="31">
        <v>2393</v>
      </c>
      <c r="B2166" s="32" t="s">
        <v>4212</v>
      </c>
      <c r="C2166" s="33" t="s">
        <v>4213</v>
      </c>
      <c r="D2166" s="34" t="s">
        <v>99</v>
      </c>
      <c r="E2166" s="35">
        <v>11.91</v>
      </c>
    </row>
    <row r="2167" spans="1:5" x14ac:dyDescent="0.3">
      <c r="A2167" s="31">
        <v>2394</v>
      </c>
      <c r="B2167" s="32" t="s">
        <v>4214</v>
      </c>
      <c r="C2167" s="33" t="s">
        <v>4215</v>
      </c>
      <c r="D2167" s="34" t="s">
        <v>99</v>
      </c>
      <c r="E2167" s="35">
        <v>30.53</v>
      </c>
    </row>
    <row r="2168" spans="1:5" x14ac:dyDescent="0.3">
      <c r="A2168" s="31">
        <v>2395</v>
      </c>
      <c r="B2168" s="32" t="s">
        <v>4216</v>
      </c>
      <c r="C2168" s="33" t="s">
        <v>4217</v>
      </c>
      <c r="D2168" s="34" t="s">
        <v>12</v>
      </c>
      <c r="E2168" s="35">
        <v>41.61</v>
      </c>
    </row>
    <row r="2169" spans="1:5" x14ac:dyDescent="0.3">
      <c r="A2169" s="31">
        <v>2396</v>
      </c>
      <c r="B2169" s="32" t="s">
        <v>4218</v>
      </c>
      <c r="C2169" s="33" t="s">
        <v>4219</v>
      </c>
      <c r="D2169" s="34" t="s">
        <v>12</v>
      </c>
      <c r="E2169" s="35">
        <v>33.99</v>
      </c>
    </row>
    <row r="2170" spans="1:5" x14ac:dyDescent="0.3">
      <c r="A2170" s="31">
        <v>2397</v>
      </c>
      <c r="B2170" s="32" t="s">
        <v>4220</v>
      </c>
      <c r="C2170" s="33" t="s">
        <v>4221</v>
      </c>
      <c r="D2170" s="34" t="s">
        <v>99</v>
      </c>
      <c r="E2170" s="35">
        <v>15.49</v>
      </c>
    </row>
    <row r="2171" spans="1:5" x14ac:dyDescent="0.3">
      <c r="A2171" s="31">
        <v>2398</v>
      </c>
      <c r="B2171" s="32" t="s">
        <v>4222</v>
      </c>
      <c r="C2171" s="33" t="s">
        <v>4223</v>
      </c>
      <c r="D2171" s="34" t="s">
        <v>52</v>
      </c>
      <c r="E2171" s="35">
        <v>581.39</v>
      </c>
    </row>
    <row r="2172" spans="1:5" x14ac:dyDescent="0.3">
      <c r="A2172" s="31">
        <v>2399</v>
      </c>
      <c r="B2172" s="32" t="s">
        <v>4224</v>
      </c>
      <c r="C2172" s="33" t="s">
        <v>4183</v>
      </c>
      <c r="D2172" s="34" t="s">
        <v>12</v>
      </c>
      <c r="E2172" s="35">
        <v>7.37</v>
      </c>
    </row>
    <row r="2173" spans="1:5" x14ac:dyDescent="0.3">
      <c r="A2173" s="31">
        <v>2400</v>
      </c>
      <c r="B2173" s="32" t="s">
        <v>4225</v>
      </c>
      <c r="C2173" s="33" t="s">
        <v>4192</v>
      </c>
      <c r="D2173" s="34" t="s">
        <v>12</v>
      </c>
      <c r="E2173" s="35">
        <v>37.340000000000003</v>
      </c>
    </row>
    <row r="2174" spans="1:5" x14ac:dyDescent="0.3">
      <c r="A2174" s="31">
        <v>2401</v>
      </c>
      <c r="B2174" s="32" t="s">
        <v>4226</v>
      </c>
      <c r="C2174" s="33" t="s">
        <v>4185</v>
      </c>
      <c r="D2174" s="34" t="s">
        <v>12</v>
      </c>
      <c r="E2174" s="35">
        <v>45.43</v>
      </c>
    </row>
    <row r="2175" spans="1:5" x14ac:dyDescent="0.3">
      <c r="A2175" s="31">
        <v>2402</v>
      </c>
      <c r="B2175" s="32" t="s">
        <v>4227</v>
      </c>
      <c r="C2175" s="33" t="s">
        <v>4195</v>
      </c>
      <c r="D2175" s="34" t="s">
        <v>12</v>
      </c>
      <c r="E2175" s="35">
        <v>27.54</v>
      </c>
    </row>
    <row r="2176" spans="1:5" x14ac:dyDescent="0.3">
      <c r="A2176" s="31">
        <v>2403</v>
      </c>
      <c r="B2176" s="32" t="s">
        <v>4228</v>
      </c>
      <c r="C2176" s="33" t="s">
        <v>4229</v>
      </c>
      <c r="D2176" s="34" t="s">
        <v>12</v>
      </c>
      <c r="E2176" s="35">
        <v>8.81</v>
      </c>
    </row>
    <row r="2177" spans="1:5" x14ac:dyDescent="0.3">
      <c r="A2177" s="31">
        <v>2404</v>
      </c>
      <c r="B2177" s="32" t="s">
        <v>4230</v>
      </c>
      <c r="C2177" s="33" t="s">
        <v>4231</v>
      </c>
      <c r="D2177" s="34" t="s">
        <v>12</v>
      </c>
      <c r="E2177" s="35">
        <v>41.61</v>
      </c>
    </row>
    <row r="2178" spans="1:5" x14ac:dyDescent="0.3">
      <c r="A2178" s="31">
        <v>2405</v>
      </c>
      <c r="B2178" s="32" t="s">
        <v>4232</v>
      </c>
      <c r="C2178" s="33" t="s">
        <v>4233</v>
      </c>
      <c r="D2178" s="34" t="s">
        <v>12</v>
      </c>
      <c r="E2178" s="35">
        <v>33.99</v>
      </c>
    </row>
    <row r="2179" spans="1:5" x14ac:dyDescent="0.3">
      <c r="A2179" s="31">
        <v>2406</v>
      </c>
      <c r="B2179" s="32" t="s">
        <v>4234</v>
      </c>
      <c r="C2179" s="33" t="s">
        <v>4199</v>
      </c>
      <c r="D2179" s="34" t="s">
        <v>12</v>
      </c>
      <c r="E2179" s="35">
        <v>37.04</v>
      </c>
    </row>
    <row r="2180" spans="1:5" x14ac:dyDescent="0.3">
      <c r="A2180" s="31">
        <v>2407</v>
      </c>
      <c r="B2180" s="32" t="s">
        <v>4235</v>
      </c>
      <c r="C2180" s="33" t="s">
        <v>4201</v>
      </c>
      <c r="D2180" s="34" t="s">
        <v>12</v>
      </c>
      <c r="E2180" s="35">
        <v>43.25</v>
      </c>
    </row>
    <row r="2181" spans="1:5" x14ac:dyDescent="0.3">
      <c r="A2181" s="31">
        <v>2408</v>
      </c>
      <c r="B2181" s="32" t="s">
        <v>4236</v>
      </c>
      <c r="C2181" s="33" t="s">
        <v>4237</v>
      </c>
      <c r="D2181" s="34" t="s">
        <v>12</v>
      </c>
      <c r="E2181" s="35">
        <v>431.12</v>
      </c>
    </row>
    <row r="2182" spans="1:5" x14ac:dyDescent="0.3">
      <c r="A2182" s="31">
        <v>2409</v>
      </c>
      <c r="B2182" s="32" t="s">
        <v>4238</v>
      </c>
      <c r="C2182" s="33" t="s">
        <v>4239</v>
      </c>
      <c r="D2182" s="34" t="s">
        <v>12</v>
      </c>
      <c r="E2182" s="35">
        <v>286.07</v>
      </c>
    </row>
    <row r="2183" spans="1:5" x14ac:dyDescent="0.3">
      <c r="A2183" s="31">
        <v>2410</v>
      </c>
      <c r="B2183" s="32" t="s">
        <v>4240</v>
      </c>
      <c r="C2183" s="33" t="s">
        <v>4241</v>
      </c>
      <c r="D2183" s="34" t="s">
        <v>12</v>
      </c>
      <c r="E2183" s="35">
        <v>273.49</v>
      </c>
    </row>
    <row r="2184" spans="1:5" x14ac:dyDescent="0.3">
      <c r="A2184" s="31">
        <v>2411</v>
      </c>
      <c r="B2184" s="32" t="s">
        <v>4242</v>
      </c>
      <c r="C2184" s="33" t="s">
        <v>4243</v>
      </c>
      <c r="D2184" s="34" t="s">
        <v>12</v>
      </c>
      <c r="E2184" s="35">
        <v>169.4</v>
      </c>
    </row>
    <row r="2185" spans="1:5" x14ac:dyDescent="0.3">
      <c r="A2185" s="31">
        <v>2417</v>
      </c>
      <c r="B2185" s="32" t="s">
        <v>4244</v>
      </c>
      <c r="C2185" s="33" t="s">
        <v>4245</v>
      </c>
      <c r="D2185" s="34" t="s">
        <v>12</v>
      </c>
      <c r="E2185" s="35">
        <v>230.45</v>
      </c>
    </row>
    <row r="2186" spans="1:5" x14ac:dyDescent="0.3">
      <c r="A2186" s="31">
        <v>2418</v>
      </c>
      <c r="B2186" s="32" t="s">
        <v>4246</v>
      </c>
      <c r="C2186" s="33" t="s">
        <v>4247</v>
      </c>
      <c r="D2186" s="34" t="s">
        <v>12</v>
      </c>
      <c r="E2186" s="35">
        <v>196.34</v>
      </c>
    </row>
    <row r="2187" spans="1:5" x14ac:dyDescent="0.3">
      <c r="A2187" s="31">
        <v>2419</v>
      </c>
      <c r="B2187" s="32" t="s">
        <v>4248</v>
      </c>
      <c r="C2187" s="33" t="s">
        <v>4203</v>
      </c>
      <c r="D2187" s="34" t="s">
        <v>12</v>
      </c>
      <c r="E2187" s="35">
        <v>210.52</v>
      </c>
    </row>
    <row r="2188" spans="1:5" x14ac:dyDescent="0.3">
      <c r="A2188" s="31">
        <v>2420</v>
      </c>
      <c r="B2188" s="32" t="s">
        <v>4249</v>
      </c>
      <c r="C2188" s="33" t="s">
        <v>4205</v>
      </c>
      <c r="D2188" s="34" t="s">
        <v>12</v>
      </c>
      <c r="E2188" s="35">
        <v>166.58</v>
      </c>
    </row>
    <row r="2189" spans="1:5" x14ac:dyDescent="0.3">
      <c r="A2189" s="31">
        <v>2421</v>
      </c>
      <c r="B2189" s="32" t="s">
        <v>4250</v>
      </c>
      <c r="C2189" s="33" t="s">
        <v>4207</v>
      </c>
      <c r="D2189" s="34" t="s">
        <v>12</v>
      </c>
      <c r="E2189" s="35">
        <v>169.13</v>
      </c>
    </row>
    <row r="2190" spans="1:5" x14ac:dyDescent="0.3">
      <c r="A2190" s="31">
        <v>2422</v>
      </c>
      <c r="B2190" s="32" t="s">
        <v>4251</v>
      </c>
      <c r="C2190" s="33" t="s">
        <v>4252</v>
      </c>
      <c r="D2190" s="34" t="s">
        <v>52</v>
      </c>
      <c r="E2190" s="35">
        <v>581.39</v>
      </c>
    </row>
    <row r="2191" spans="1:5" x14ac:dyDescent="0.3">
      <c r="A2191" s="31">
        <v>2423</v>
      </c>
      <c r="B2191" s="32" t="s">
        <v>4253</v>
      </c>
      <c r="C2191" s="33" t="s">
        <v>4254</v>
      </c>
      <c r="D2191" s="34" t="s">
        <v>12</v>
      </c>
      <c r="E2191" s="35">
        <v>11.57</v>
      </c>
    </row>
    <row r="2192" spans="1:5" ht="20.399999999999999" x14ac:dyDescent="0.3">
      <c r="A2192" s="31">
        <v>2424</v>
      </c>
      <c r="B2192" s="32" t="s">
        <v>4255</v>
      </c>
      <c r="C2192" s="33" t="s">
        <v>4256</v>
      </c>
      <c r="D2192" s="34" t="s">
        <v>12</v>
      </c>
      <c r="E2192" s="35">
        <v>17.36</v>
      </c>
    </row>
    <row r="2193" spans="1:5" x14ac:dyDescent="0.3">
      <c r="A2193" s="31">
        <v>2425</v>
      </c>
      <c r="B2193" s="32" t="s">
        <v>4257</v>
      </c>
      <c r="C2193" s="33" t="s">
        <v>4258</v>
      </c>
      <c r="D2193" s="34" t="s">
        <v>12</v>
      </c>
      <c r="E2193" s="35">
        <v>5.78</v>
      </c>
    </row>
    <row r="2194" spans="1:5" x14ac:dyDescent="0.3">
      <c r="A2194" s="31">
        <v>2426</v>
      </c>
      <c r="B2194" s="32" t="s">
        <v>4259</v>
      </c>
      <c r="C2194" s="33" t="s">
        <v>157</v>
      </c>
      <c r="D2194" s="34" t="s">
        <v>52</v>
      </c>
      <c r="E2194" s="35">
        <v>581.39</v>
      </c>
    </row>
    <row r="2195" spans="1:5" ht="20.399999999999999" x14ac:dyDescent="0.3">
      <c r="A2195" s="31">
        <v>2427</v>
      </c>
      <c r="B2195" s="32" t="s">
        <v>4260</v>
      </c>
      <c r="C2195" s="33" t="s">
        <v>4261</v>
      </c>
      <c r="D2195" s="34" t="s">
        <v>12</v>
      </c>
      <c r="E2195" s="35">
        <v>37.11</v>
      </c>
    </row>
    <row r="2196" spans="1:5" x14ac:dyDescent="0.3">
      <c r="A2196" s="31">
        <v>2428</v>
      </c>
      <c r="B2196" s="32" t="s">
        <v>4262</v>
      </c>
      <c r="C2196" s="33" t="s">
        <v>159</v>
      </c>
      <c r="D2196" s="34" t="s">
        <v>52</v>
      </c>
      <c r="E2196" s="35">
        <v>581.39</v>
      </c>
    </row>
    <row r="2197" spans="1:5" x14ac:dyDescent="0.3">
      <c r="A2197" s="31">
        <v>2429</v>
      </c>
      <c r="B2197" s="32" t="s">
        <v>4263</v>
      </c>
      <c r="C2197" s="33" t="s">
        <v>4264</v>
      </c>
      <c r="D2197" s="34" t="s">
        <v>12</v>
      </c>
      <c r="E2197" s="35">
        <v>119.46</v>
      </c>
    </row>
    <row r="2198" spans="1:5" x14ac:dyDescent="0.3">
      <c r="A2198" s="31">
        <v>2430</v>
      </c>
      <c r="B2198" s="32" t="s">
        <v>4265</v>
      </c>
      <c r="C2198" s="33" t="s">
        <v>4266</v>
      </c>
      <c r="D2198" s="34" t="s">
        <v>52</v>
      </c>
      <c r="E2198" s="35">
        <v>581.39</v>
      </c>
    </row>
    <row r="2199" spans="1:5" x14ac:dyDescent="0.3">
      <c r="A2199" s="31">
        <v>2431</v>
      </c>
      <c r="B2199" s="32" t="s">
        <v>4267</v>
      </c>
      <c r="C2199" s="33" t="s">
        <v>4268</v>
      </c>
      <c r="D2199" s="34" t="s">
        <v>12</v>
      </c>
      <c r="E2199" s="35">
        <v>12.98</v>
      </c>
    </row>
    <row r="2200" spans="1:5" x14ac:dyDescent="0.3">
      <c r="A2200" s="31">
        <v>2432</v>
      </c>
      <c r="B2200" s="32" t="s">
        <v>4269</v>
      </c>
      <c r="C2200" s="33" t="s">
        <v>4270</v>
      </c>
      <c r="D2200" s="34" t="s">
        <v>99</v>
      </c>
      <c r="E2200" s="35">
        <v>16.55</v>
      </c>
    </row>
    <row r="2201" spans="1:5" x14ac:dyDescent="0.3">
      <c r="A2201" s="31">
        <v>2433</v>
      </c>
      <c r="B2201" s="32" t="s">
        <v>4271</v>
      </c>
      <c r="C2201" s="33" t="s">
        <v>4272</v>
      </c>
      <c r="D2201" s="34" t="s">
        <v>99</v>
      </c>
      <c r="E2201" s="35">
        <v>52.45</v>
      </c>
    </row>
    <row r="2202" spans="1:5" x14ac:dyDescent="0.3">
      <c r="A2202" s="31">
        <v>2434</v>
      </c>
      <c r="B2202" s="32" t="s">
        <v>4273</v>
      </c>
      <c r="C2202" s="33" t="s">
        <v>4153</v>
      </c>
      <c r="D2202" s="34" t="s">
        <v>99</v>
      </c>
      <c r="E2202" s="35">
        <v>51.08</v>
      </c>
    </row>
    <row r="2203" spans="1:5" x14ac:dyDescent="0.3">
      <c r="A2203" s="31">
        <v>2435</v>
      </c>
      <c r="B2203" s="32" t="s">
        <v>4274</v>
      </c>
      <c r="C2203" s="33" t="s">
        <v>4275</v>
      </c>
      <c r="D2203" s="34" t="s">
        <v>52</v>
      </c>
      <c r="E2203" s="35">
        <v>581.39</v>
      </c>
    </row>
    <row r="2204" spans="1:5" x14ac:dyDescent="0.3">
      <c r="A2204" s="31">
        <v>2436</v>
      </c>
      <c r="B2204" s="32" t="s">
        <v>4276</v>
      </c>
      <c r="C2204" s="33" t="s">
        <v>4277</v>
      </c>
      <c r="D2204" s="34" t="s">
        <v>12</v>
      </c>
      <c r="E2204" s="35">
        <v>42.65</v>
      </c>
    </row>
    <row r="2205" spans="1:5" x14ac:dyDescent="0.3">
      <c r="A2205" s="31">
        <v>2437</v>
      </c>
      <c r="B2205" s="32" t="s">
        <v>4278</v>
      </c>
      <c r="C2205" s="33" t="s">
        <v>92</v>
      </c>
      <c r="D2205" s="34" t="s">
        <v>12</v>
      </c>
      <c r="E2205" s="35">
        <v>9.36</v>
      </c>
    </row>
    <row r="2206" spans="1:5" x14ac:dyDescent="0.3">
      <c r="A2206" s="31">
        <v>2438</v>
      </c>
      <c r="B2206" s="32" t="s">
        <v>4279</v>
      </c>
      <c r="C2206" s="33" t="s">
        <v>4280</v>
      </c>
      <c r="D2206" s="34" t="s">
        <v>55</v>
      </c>
      <c r="E2206" s="35">
        <v>435.66</v>
      </c>
    </row>
    <row r="2207" spans="1:5" x14ac:dyDescent="0.3">
      <c r="A2207" s="31">
        <v>2439</v>
      </c>
      <c r="B2207" s="32" t="s">
        <v>4281</v>
      </c>
      <c r="C2207" s="33" t="s">
        <v>4282</v>
      </c>
      <c r="D2207" s="34" t="s">
        <v>55</v>
      </c>
      <c r="E2207" s="35">
        <v>634.75</v>
      </c>
    </row>
    <row r="2208" spans="1:5" x14ac:dyDescent="0.3">
      <c r="A2208" s="31">
        <v>2440</v>
      </c>
      <c r="B2208" s="32" t="s">
        <v>4283</v>
      </c>
      <c r="C2208" s="33" t="s">
        <v>4284</v>
      </c>
      <c r="D2208" s="34" t="s">
        <v>12</v>
      </c>
      <c r="E2208" s="35">
        <v>33.29</v>
      </c>
    </row>
    <row r="2209" spans="1:5" x14ac:dyDescent="0.3">
      <c r="A2209" s="31">
        <v>2441</v>
      </c>
      <c r="B2209" s="32" t="s">
        <v>4285</v>
      </c>
      <c r="C2209" s="33" t="s">
        <v>4286</v>
      </c>
      <c r="D2209" s="34" t="s">
        <v>12</v>
      </c>
      <c r="E2209" s="35">
        <v>34.96</v>
      </c>
    </row>
    <row r="2210" spans="1:5" x14ac:dyDescent="0.3">
      <c r="A2210" s="31">
        <v>2442</v>
      </c>
      <c r="B2210" s="32" t="s">
        <v>4287</v>
      </c>
      <c r="C2210" s="33" t="s">
        <v>4288</v>
      </c>
      <c r="D2210" s="34" t="s">
        <v>52</v>
      </c>
      <c r="E2210" s="35">
        <v>581.39</v>
      </c>
    </row>
    <row r="2211" spans="1:5" x14ac:dyDescent="0.3">
      <c r="A2211" s="31">
        <v>2443</v>
      </c>
      <c r="B2211" s="32" t="s">
        <v>4289</v>
      </c>
      <c r="C2211" s="33" t="s">
        <v>4290</v>
      </c>
      <c r="D2211" s="34" t="s">
        <v>12</v>
      </c>
      <c r="E2211" s="35">
        <v>72.61</v>
      </c>
    </row>
    <row r="2212" spans="1:5" x14ac:dyDescent="0.3">
      <c r="A2212" s="31">
        <v>2444</v>
      </c>
      <c r="B2212" s="32" t="s">
        <v>4291</v>
      </c>
      <c r="C2212" s="33" t="s">
        <v>4292</v>
      </c>
      <c r="D2212" s="34" t="s">
        <v>12</v>
      </c>
      <c r="E2212" s="35">
        <v>66.73</v>
      </c>
    </row>
    <row r="2213" spans="1:5" x14ac:dyDescent="0.3">
      <c r="A2213" s="31">
        <v>2445</v>
      </c>
      <c r="B2213" s="32" t="s">
        <v>4293</v>
      </c>
      <c r="C2213" s="33" t="s">
        <v>4294</v>
      </c>
      <c r="D2213" s="34" t="s">
        <v>12</v>
      </c>
      <c r="E2213" s="35">
        <v>76.739999999999995</v>
      </c>
    </row>
    <row r="2214" spans="1:5" x14ac:dyDescent="0.3">
      <c r="A2214" s="31">
        <v>2446</v>
      </c>
      <c r="B2214" s="32" t="s">
        <v>4295</v>
      </c>
      <c r="C2214" s="33" t="s">
        <v>4296</v>
      </c>
      <c r="D2214" s="34" t="s">
        <v>12</v>
      </c>
      <c r="E2214" s="35">
        <v>200.91</v>
      </c>
    </row>
    <row r="2215" spans="1:5" x14ac:dyDescent="0.3">
      <c r="A2215" s="31">
        <v>2447</v>
      </c>
      <c r="B2215" s="32" t="s">
        <v>4297</v>
      </c>
      <c r="C2215" s="33" t="s">
        <v>4298</v>
      </c>
      <c r="D2215" s="34" t="s">
        <v>12</v>
      </c>
      <c r="E2215" s="35">
        <v>190.87</v>
      </c>
    </row>
    <row r="2216" spans="1:5" x14ac:dyDescent="0.3">
      <c r="A2216" s="31">
        <v>2448</v>
      </c>
      <c r="B2216" s="32" t="s">
        <v>4299</v>
      </c>
      <c r="C2216" s="33" t="s">
        <v>4300</v>
      </c>
      <c r="D2216" s="34" t="s">
        <v>12</v>
      </c>
      <c r="E2216" s="35">
        <v>27.9</v>
      </c>
    </row>
    <row r="2217" spans="1:5" x14ac:dyDescent="0.3">
      <c r="A2217" s="31">
        <v>2449</v>
      </c>
      <c r="B2217" s="32" t="s">
        <v>4301</v>
      </c>
      <c r="C2217" s="33" t="s">
        <v>4302</v>
      </c>
      <c r="D2217" s="34" t="s">
        <v>12</v>
      </c>
      <c r="E2217" s="35">
        <v>27.9</v>
      </c>
    </row>
    <row r="2218" spans="1:5" x14ac:dyDescent="0.3">
      <c r="A2218" s="31">
        <v>2450</v>
      </c>
      <c r="B2218" s="32" t="s">
        <v>4303</v>
      </c>
      <c r="C2218" s="33" t="s">
        <v>4304</v>
      </c>
      <c r="D2218" s="34" t="s">
        <v>12</v>
      </c>
      <c r="E2218" s="35">
        <v>260.39</v>
      </c>
    </row>
    <row r="2219" spans="1:5" x14ac:dyDescent="0.3">
      <c r="A2219" s="31">
        <v>2451</v>
      </c>
      <c r="B2219" s="32" t="s">
        <v>4305</v>
      </c>
      <c r="C2219" s="33" t="s">
        <v>4306</v>
      </c>
      <c r="D2219" s="34" t="s">
        <v>12</v>
      </c>
      <c r="E2219" s="35">
        <v>46.45</v>
      </c>
    </row>
    <row r="2220" spans="1:5" x14ac:dyDescent="0.3">
      <c r="A2220" s="31">
        <v>2452</v>
      </c>
      <c r="B2220" s="32" t="s">
        <v>4307</v>
      </c>
      <c r="C2220" s="33" t="s">
        <v>4308</v>
      </c>
      <c r="D2220" s="34" t="s">
        <v>12</v>
      </c>
      <c r="E2220" s="35">
        <v>46.56</v>
      </c>
    </row>
    <row r="2221" spans="1:5" x14ac:dyDescent="0.3">
      <c r="A2221" s="31">
        <v>2453</v>
      </c>
      <c r="B2221" s="32" t="s">
        <v>4309</v>
      </c>
      <c r="C2221" s="33" t="s">
        <v>4310</v>
      </c>
      <c r="D2221" s="34" t="s">
        <v>12</v>
      </c>
      <c r="E2221" s="35">
        <v>265.07</v>
      </c>
    </row>
    <row r="2222" spans="1:5" x14ac:dyDescent="0.3">
      <c r="A2222" s="31">
        <v>2454</v>
      </c>
      <c r="B2222" s="32" t="s">
        <v>4311</v>
      </c>
      <c r="C2222" s="33" t="s">
        <v>4312</v>
      </c>
      <c r="D2222" s="34" t="s">
        <v>12</v>
      </c>
      <c r="E2222" s="35">
        <v>117.58</v>
      </c>
    </row>
    <row r="2223" spans="1:5" x14ac:dyDescent="0.3">
      <c r="A2223" s="31">
        <v>2455</v>
      </c>
      <c r="B2223" s="32" t="s">
        <v>4313</v>
      </c>
      <c r="C2223" s="33" t="s">
        <v>4314</v>
      </c>
      <c r="D2223" s="34" t="s">
        <v>12</v>
      </c>
      <c r="E2223" s="35">
        <v>153.03</v>
      </c>
    </row>
    <row r="2224" spans="1:5" x14ac:dyDescent="0.3">
      <c r="A2224" s="31">
        <v>2456</v>
      </c>
      <c r="B2224" s="32" t="s">
        <v>4315</v>
      </c>
      <c r="C2224" s="33" t="s">
        <v>4316</v>
      </c>
      <c r="D2224" s="34" t="s">
        <v>12</v>
      </c>
      <c r="E2224" s="35">
        <v>153.03</v>
      </c>
    </row>
    <row r="2225" spans="1:5" x14ac:dyDescent="0.3">
      <c r="A2225" s="31">
        <v>2457</v>
      </c>
      <c r="B2225" s="32" t="s">
        <v>4317</v>
      </c>
      <c r="C2225" s="33" t="s">
        <v>4318</v>
      </c>
      <c r="D2225" s="34" t="s">
        <v>12</v>
      </c>
      <c r="E2225" s="35">
        <v>233.78</v>
      </c>
    </row>
    <row r="2226" spans="1:5" x14ac:dyDescent="0.3">
      <c r="A2226" s="31">
        <v>2458</v>
      </c>
      <c r="B2226" s="32" t="s">
        <v>4319</v>
      </c>
      <c r="C2226" s="33" t="s">
        <v>4320</v>
      </c>
      <c r="D2226" s="34" t="s">
        <v>12</v>
      </c>
      <c r="E2226" s="35">
        <v>375.12</v>
      </c>
    </row>
    <row r="2227" spans="1:5" x14ac:dyDescent="0.3">
      <c r="A2227" s="31">
        <v>2459</v>
      </c>
      <c r="B2227" s="32" t="s">
        <v>4321</v>
      </c>
      <c r="C2227" s="33" t="s">
        <v>4322</v>
      </c>
      <c r="D2227" s="34" t="s">
        <v>12</v>
      </c>
      <c r="E2227" s="35">
        <v>158.6</v>
      </c>
    </row>
    <row r="2228" spans="1:5" x14ac:dyDescent="0.3">
      <c r="A2228" s="31">
        <v>2460</v>
      </c>
      <c r="B2228" s="32" t="s">
        <v>4323</v>
      </c>
      <c r="C2228" s="33" t="s">
        <v>4324</v>
      </c>
      <c r="D2228" s="34" t="s">
        <v>99</v>
      </c>
      <c r="E2228" s="35">
        <v>16.7</v>
      </c>
    </row>
    <row r="2229" spans="1:5" x14ac:dyDescent="0.3">
      <c r="A2229" s="31">
        <v>2461</v>
      </c>
      <c r="B2229" s="32" t="s">
        <v>4325</v>
      </c>
      <c r="C2229" s="33" t="s">
        <v>4326</v>
      </c>
      <c r="D2229" s="34" t="s">
        <v>12</v>
      </c>
      <c r="E2229" s="35">
        <v>160.87</v>
      </c>
    </row>
    <row r="2230" spans="1:5" x14ac:dyDescent="0.3">
      <c r="A2230" s="31">
        <v>2462</v>
      </c>
      <c r="B2230" s="32" t="s">
        <v>4327</v>
      </c>
      <c r="C2230" s="33" t="s">
        <v>4328</v>
      </c>
      <c r="D2230" s="34" t="s">
        <v>12</v>
      </c>
      <c r="E2230" s="35">
        <v>186.56</v>
      </c>
    </row>
    <row r="2231" spans="1:5" x14ac:dyDescent="0.3">
      <c r="A2231" s="31">
        <v>2463</v>
      </c>
      <c r="B2231" s="32" t="s">
        <v>4329</v>
      </c>
      <c r="C2231" s="33" t="s">
        <v>4330</v>
      </c>
      <c r="D2231" s="34" t="s">
        <v>12</v>
      </c>
      <c r="E2231" s="35">
        <v>190.13</v>
      </c>
    </row>
    <row r="2232" spans="1:5" x14ac:dyDescent="0.3">
      <c r="A2232" s="31">
        <v>2464</v>
      </c>
      <c r="B2232" s="32" t="s">
        <v>4331</v>
      </c>
      <c r="C2232" s="33" t="s">
        <v>4332</v>
      </c>
      <c r="D2232" s="34" t="s">
        <v>12</v>
      </c>
      <c r="E2232" s="35">
        <v>113.16</v>
      </c>
    </row>
    <row r="2233" spans="1:5" x14ac:dyDescent="0.3">
      <c r="A2233" s="31">
        <v>2465</v>
      </c>
      <c r="B2233" s="32" t="s">
        <v>4333</v>
      </c>
      <c r="C2233" s="33" t="s">
        <v>4334</v>
      </c>
      <c r="D2233" s="34" t="s">
        <v>12</v>
      </c>
      <c r="E2233" s="35">
        <v>103.4</v>
      </c>
    </row>
    <row r="2234" spans="1:5" x14ac:dyDescent="0.3">
      <c r="A2234" s="31">
        <v>2471</v>
      </c>
      <c r="B2234" s="32" t="s">
        <v>4335</v>
      </c>
      <c r="C2234" s="33" t="s">
        <v>284</v>
      </c>
      <c r="D2234" s="34" t="s">
        <v>188</v>
      </c>
      <c r="E2234" s="35">
        <v>18.93</v>
      </c>
    </row>
    <row r="2235" spans="1:5" x14ac:dyDescent="0.3">
      <c r="A2235" s="31">
        <v>2472</v>
      </c>
      <c r="B2235" s="32" t="s">
        <v>4336</v>
      </c>
      <c r="C2235" s="33" t="s">
        <v>4337</v>
      </c>
      <c r="D2235" s="34" t="s">
        <v>12</v>
      </c>
      <c r="E2235" s="35">
        <v>544.42999999999995</v>
      </c>
    </row>
    <row r="2236" spans="1:5" x14ac:dyDescent="0.3">
      <c r="A2236" s="31">
        <v>2473</v>
      </c>
      <c r="B2236" s="32" t="s">
        <v>4338</v>
      </c>
      <c r="C2236" s="33" t="s">
        <v>4339</v>
      </c>
      <c r="D2236" s="34" t="s">
        <v>12</v>
      </c>
      <c r="E2236" s="35">
        <v>473.74</v>
      </c>
    </row>
    <row r="2237" spans="1:5" x14ac:dyDescent="0.3">
      <c r="A2237" s="31">
        <v>2474</v>
      </c>
      <c r="B2237" s="32" t="s">
        <v>4340</v>
      </c>
      <c r="C2237" s="33" t="s">
        <v>4341</v>
      </c>
      <c r="D2237" s="34" t="s">
        <v>12</v>
      </c>
      <c r="E2237" s="35">
        <v>128.46</v>
      </c>
    </row>
    <row r="2238" spans="1:5" x14ac:dyDescent="0.3">
      <c r="A2238" s="31">
        <v>2475</v>
      </c>
      <c r="B2238" s="32" t="s">
        <v>4342</v>
      </c>
      <c r="C2238" s="33" t="s">
        <v>4343</v>
      </c>
      <c r="D2238" s="34" t="s">
        <v>12</v>
      </c>
      <c r="E2238" s="35">
        <v>132.66</v>
      </c>
    </row>
    <row r="2239" spans="1:5" x14ac:dyDescent="0.3">
      <c r="A2239" s="31">
        <v>2476</v>
      </c>
      <c r="B2239" s="32" t="s">
        <v>4344</v>
      </c>
      <c r="C2239" s="33" t="s">
        <v>4345</v>
      </c>
      <c r="D2239" s="34" t="s">
        <v>12</v>
      </c>
      <c r="E2239" s="35">
        <v>11.1</v>
      </c>
    </row>
    <row r="2240" spans="1:5" x14ac:dyDescent="0.3">
      <c r="A2240" s="31">
        <v>2477</v>
      </c>
      <c r="B2240" s="32" t="s">
        <v>4346</v>
      </c>
      <c r="C2240" s="33" t="s">
        <v>4347</v>
      </c>
      <c r="D2240" s="34" t="s">
        <v>12</v>
      </c>
      <c r="E2240" s="35">
        <v>233.78</v>
      </c>
    </row>
    <row r="2241" spans="1:5" x14ac:dyDescent="0.3">
      <c r="A2241" s="31">
        <v>2478</v>
      </c>
      <c r="B2241" s="32" t="s">
        <v>4348</v>
      </c>
      <c r="C2241" s="33" t="s">
        <v>4349</v>
      </c>
      <c r="D2241" s="34" t="s">
        <v>12</v>
      </c>
      <c r="E2241" s="35">
        <v>375.12</v>
      </c>
    </row>
    <row r="2242" spans="1:5" x14ac:dyDescent="0.3">
      <c r="A2242" s="31">
        <v>2479</v>
      </c>
      <c r="B2242" s="32" t="s">
        <v>4350</v>
      </c>
      <c r="C2242" s="33" t="s">
        <v>4351</v>
      </c>
      <c r="D2242" s="34" t="s">
        <v>871</v>
      </c>
      <c r="E2242" s="35">
        <v>16.170000000000002</v>
      </c>
    </row>
    <row r="2243" spans="1:5" ht="20.399999999999999" x14ac:dyDescent="0.3">
      <c r="A2243" s="31">
        <v>2480</v>
      </c>
      <c r="B2243" s="32" t="s">
        <v>4352</v>
      </c>
      <c r="C2243" s="33" t="s">
        <v>4353</v>
      </c>
      <c r="D2243" s="34" t="s">
        <v>871</v>
      </c>
      <c r="E2243" s="35">
        <v>16.329999999999998</v>
      </c>
    </row>
    <row r="2244" spans="1:5" ht="20.399999999999999" x14ac:dyDescent="0.3">
      <c r="A2244" s="31">
        <v>2481</v>
      </c>
      <c r="B2244" s="32" t="s">
        <v>4354</v>
      </c>
      <c r="C2244" s="33" t="s">
        <v>4355</v>
      </c>
      <c r="D2244" s="34" t="s">
        <v>12</v>
      </c>
      <c r="E2244" s="35">
        <v>197.31</v>
      </c>
    </row>
    <row r="2245" spans="1:5" x14ac:dyDescent="0.3">
      <c r="A2245" s="31">
        <v>2482</v>
      </c>
      <c r="B2245" s="32" t="s">
        <v>4356</v>
      </c>
      <c r="C2245" s="33" t="s">
        <v>4357</v>
      </c>
      <c r="D2245" s="34" t="s">
        <v>12</v>
      </c>
      <c r="E2245" s="35">
        <v>184.51</v>
      </c>
    </row>
    <row r="2246" spans="1:5" x14ac:dyDescent="0.3">
      <c r="A2246" s="31">
        <v>2483</v>
      </c>
      <c r="B2246" s="32" t="s">
        <v>4358</v>
      </c>
      <c r="C2246" s="33" t="s">
        <v>4359</v>
      </c>
      <c r="D2246" s="34" t="s">
        <v>12</v>
      </c>
      <c r="E2246" s="35">
        <v>26.56</v>
      </c>
    </row>
    <row r="2247" spans="1:5" x14ac:dyDescent="0.3">
      <c r="A2247" s="31">
        <v>2484</v>
      </c>
      <c r="B2247" s="32" t="s">
        <v>4360</v>
      </c>
      <c r="C2247" s="33" t="s">
        <v>4361</v>
      </c>
      <c r="D2247" s="34" t="s">
        <v>12</v>
      </c>
      <c r="E2247" s="35">
        <v>26.56</v>
      </c>
    </row>
    <row r="2248" spans="1:5" ht="20.399999999999999" x14ac:dyDescent="0.3">
      <c r="A2248" s="31">
        <v>2485</v>
      </c>
      <c r="B2248" s="32" t="s">
        <v>4362</v>
      </c>
      <c r="C2248" s="33" t="s">
        <v>4363</v>
      </c>
      <c r="D2248" s="34" t="s">
        <v>12</v>
      </c>
      <c r="E2248" s="35">
        <v>168.32</v>
      </c>
    </row>
    <row r="2249" spans="1:5" x14ac:dyDescent="0.3">
      <c r="A2249" s="31">
        <v>2486</v>
      </c>
      <c r="B2249" s="32" t="s">
        <v>4364</v>
      </c>
      <c r="C2249" s="33" t="s">
        <v>4365</v>
      </c>
      <c r="D2249" s="34" t="s">
        <v>12</v>
      </c>
      <c r="E2249" s="35">
        <v>159.76</v>
      </c>
    </row>
    <row r="2250" spans="1:5" x14ac:dyDescent="0.3">
      <c r="A2250" s="31">
        <v>2487</v>
      </c>
      <c r="B2250" s="32" t="s">
        <v>4366</v>
      </c>
      <c r="C2250" s="33" t="s">
        <v>4367</v>
      </c>
      <c r="D2250" s="34" t="s">
        <v>12</v>
      </c>
      <c r="E2250" s="35">
        <v>156.74</v>
      </c>
    </row>
    <row r="2251" spans="1:5" x14ac:dyDescent="0.3">
      <c r="A2251" s="31">
        <v>2488</v>
      </c>
      <c r="B2251" s="32" t="s">
        <v>4368</v>
      </c>
      <c r="C2251" s="33" t="s">
        <v>4369</v>
      </c>
      <c r="D2251" s="34" t="s">
        <v>12</v>
      </c>
      <c r="E2251" s="35">
        <v>809.32</v>
      </c>
    </row>
    <row r="2252" spans="1:5" x14ac:dyDescent="0.3">
      <c r="A2252" s="31">
        <v>2489</v>
      </c>
      <c r="B2252" s="32" t="s">
        <v>4370</v>
      </c>
      <c r="C2252" s="33" t="s">
        <v>4371</v>
      </c>
      <c r="D2252" s="34" t="s">
        <v>12</v>
      </c>
      <c r="E2252" s="35">
        <v>224.53</v>
      </c>
    </row>
    <row r="2253" spans="1:5" ht="20.399999999999999" x14ac:dyDescent="0.3">
      <c r="A2253" s="31">
        <v>2490</v>
      </c>
      <c r="B2253" s="32" t="s">
        <v>4372</v>
      </c>
      <c r="C2253" s="33" t="s">
        <v>4373</v>
      </c>
      <c r="D2253" s="34" t="s">
        <v>12</v>
      </c>
      <c r="E2253" s="35">
        <v>302.35000000000002</v>
      </c>
    </row>
    <row r="2254" spans="1:5" ht="20.399999999999999" x14ac:dyDescent="0.3">
      <c r="A2254" s="31">
        <v>2491</v>
      </c>
      <c r="B2254" s="32" t="s">
        <v>4374</v>
      </c>
      <c r="C2254" s="33" t="s">
        <v>4375</v>
      </c>
      <c r="D2254" s="34" t="s">
        <v>12</v>
      </c>
      <c r="E2254" s="35">
        <v>303.64999999999998</v>
      </c>
    </row>
    <row r="2255" spans="1:5" x14ac:dyDescent="0.3">
      <c r="A2255" s="31">
        <v>2492</v>
      </c>
      <c r="B2255" s="32" t="s">
        <v>4376</v>
      </c>
      <c r="C2255" s="33" t="s">
        <v>4377</v>
      </c>
      <c r="D2255" s="34" t="s">
        <v>12</v>
      </c>
      <c r="E2255" s="35">
        <v>809.32</v>
      </c>
    </row>
    <row r="2256" spans="1:5" x14ac:dyDescent="0.3">
      <c r="A2256" s="31">
        <v>2493</v>
      </c>
      <c r="B2256" s="32" t="s">
        <v>4378</v>
      </c>
      <c r="C2256" s="33" t="s">
        <v>4379</v>
      </c>
      <c r="D2256" s="34" t="s">
        <v>12</v>
      </c>
      <c r="E2256" s="35">
        <v>206.51</v>
      </c>
    </row>
    <row r="2257" spans="1:5" x14ac:dyDescent="0.3">
      <c r="A2257" s="31">
        <v>2494</v>
      </c>
      <c r="B2257" s="32" t="s">
        <v>4380</v>
      </c>
      <c r="C2257" s="33" t="s">
        <v>4381</v>
      </c>
      <c r="D2257" s="34" t="s">
        <v>12</v>
      </c>
      <c r="E2257" s="35">
        <v>87.45</v>
      </c>
    </row>
    <row r="2258" spans="1:5" x14ac:dyDescent="0.3">
      <c r="A2258" s="31">
        <v>2495</v>
      </c>
      <c r="B2258" s="32" t="s">
        <v>4382</v>
      </c>
      <c r="C2258" s="33" t="s">
        <v>4383</v>
      </c>
      <c r="D2258" s="34" t="s">
        <v>12</v>
      </c>
      <c r="E2258" s="35">
        <v>68.25</v>
      </c>
    </row>
    <row r="2259" spans="1:5" x14ac:dyDescent="0.3">
      <c r="A2259" s="31">
        <v>2496</v>
      </c>
      <c r="B2259" s="32" t="s">
        <v>4384</v>
      </c>
      <c r="C2259" s="33" t="s">
        <v>4385</v>
      </c>
      <c r="D2259" s="34" t="s">
        <v>52</v>
      </c>
      <c r="E2259" s="35">
        <v>581.39</v>
      </c>
    </row>
    <row r="2260" spans="1:5" x14ac:dyDescent="0.3">
      <c r="A2260" s="31">
        <v>2497</v>
      </c>
      <c r="B2260" s="32" t="s">
        <v>4386</v>
      </c>
      <c r="C2260" s="33" t="s">
        <v>4387</v>
      </c>
      <c r="D2260" s="34" t="s">
        <v>12</v>
      </c>
      <c r="E2260" s="35">
        <v>91.25</v>
      </c>
    </row>
    <row r="2261" spans="1:5" x14ac:dyDescent="0.3">
      <c r="A2261" s="31">
        <v>2498</v>
      </c>
      <c r="B2261" s="32" t="s">
        <v>4388</v>
      </c>
      <c r="C2261" s="33" t="s">
        <v>4389</v>
      </c>
      <c r="D2261" s="34" t="s">
        <v>12</v>
      </c>
      <c r="E2261" s="35">
        <v>114.9</v>
      </c>
    </row>
    <row r="2262" spans="1:5" x14ac:dyDescent="0.3">
      <c r="A2262" s="31">
        <v>2499</v>
      </c>
      <c r="B2262" s="32" t="s">
        <v>4390</v>
      </c>
      <c r="C2262" s="33" t="s">
        <v>4385</v>
      </c>
      <c r="D2262" s="34" t="s">
        <v>52</v>
      </c>
      <c r="E2262" s="35">
        <v>581.39</v>
      </c>
    </row>
    <row r="2263" spans="1:5" x14ac:dyDescent="0.3">
      <c r="A2263" s="31">
        <v>2500</v>
      </c>
      <c r="B2263" s="32" t="s">
        <v>4391</v>
      </c>
      <c r="C2263" s="33" t="s">
        <v>4392</v>
      </c>
      <c r="D2263" s="34" t="s">
        <v>99</v>
      </c>
      <c r="E2263" s="35">
        <v>54.43</v>
      </c>
    </row>
    <row r="2264" spans="1:5" x14ac:dyDescent="0.3">
      <c r="A2264" s="31">
        <v>2501</v>
      </c>
      <c r="B2264" s="32" t="s">
        <v>4393</v>
      </c>
      <c r="C2264" s="33" t="s">
        <v>4394</v>
      </c>
      <c r="D2264" s="34" t="s">
        <v>99</v>
      </c>
      <c r="E2264" s="35">
        <v>130.03</v>
      </c>
    </row>
    <row r="2265" spans="1:5" x14ac:dyDescent="0.3">
      <c r="A2265" s="31">
        <v>2502</v>
      </c>
      <c r="B2265" s="32" t="s">
        <v>4395</v>
      </c>
      <c r="C2265" s="33" t="s">
        <v>4396</v>
      </c>
      <c r="D2265" s="34" t="s">
        <v>99</v>
      </c>
      <c r="E2265" s="35">
        <v>178.37</v>
      </c>
    </row>
    <row r="2266" spans="1:5" x14ac:dyDescent="0.3">
      <c r="A2266" s="31">
        <v>2503</v>
      </c>
      <c r="B2266" s="32" t="s">
        <v>4397</v>
      </c>
      <c r="C2266" s="33" t="s">
        <v>4398</v>
      </c>
      <c r="D2266" s="34" t="s">
        <v>99</v>
      </c>
      <c r="E2266" s="35">
        <v>71.56</v>
      </c>
    </row>
    <row r="2267" spans="1:5" x14ac:dyDescent="0.3">
      <c r="A2267" s="31">
        <v>2504</v>
      </c>
      <c r="B2267" s="32" t="s">
        <v>4399</v>
      </c>
      <c r="C2267" s="33" t="s">
        <v>4400</v>
      </c>
      <c r="D2267" s="34" t="s">
        <v>99</v>
      </c>
      <c r="E2267" s="35">
        <v>188.91</v>
      </c>
    </row>
    <row r="2268" spans="1:5" x14ac:dyDescent="0.3">
      <c r="A2268" s="31">
        <v>2505</v>
      </c>
      <c r="B2268" s="32" t="s">
        <v>4401</v>
      </c>
      <c r="C2268" s="33" t="s">
        <v>4402</v>
      </c>
      <c r="D2268" s="34" t="s">
        <v>99</v>
      </c>
      <c r="E2268" s="35">
        <v>159.54</v>
      </c>
    </row>
    <row r="2269" spans="1:5" x14ac:dyDescent="0.3">
      <c r="A2269" s="31">
        <v>2506</v>
      </c>
      <c r="B2269" s="32" t="s">
        <v>4403</v>
      </c>
      <c r="C2269" s="33" t="s">
        <v>4404</v>
      </c>
      <c r="D2269" s="34" t="s">
        <v>52</v>
      </c>
      <c r="E2269" s="35">
        <v>581.39</v>
      </c>
    </row>
    <row r="2270" spans="1:5" x14ac:dyDescent="0.3">
      <c r="A2270" s="31">
        <v>2507</v>
      </c>
      <c r="B2270" s="32" t="s">
        <v>4405</v>
      </c>
      <c r="C2270" s="33" t="s">
        <v>4406</v>
      </c>
      <c r="D2270" s="34" t="s">
        <v>99</v>
      </c>
      <c r="E2270" s="35">
        <v>24.88</v>
      </c>
    </row>
    <row r="2271" spans="1:5" x14ac:dyDescent="0.3">
      <c r="A2271" s="31">
        <v>2508</v>
      </c>
      <c r="B2271" s="32" t="s">
        <v>4407</v>
      </c>
      <c r="C2271" s="33" t="s">
        <v>4408</v>
      </c>
      <c r="D2271" s="34" t="s">
        <v>99</v>
      </c>
      <c r="E2271" s="35">
        <v>25.66</v>
      </c>
    </row>
    <row r="2272" spans="1:5" x14ac:dyDescent="0.3">
      <c r="A2272" s="31">
        <v>2509</v>
      </c>
      <c r="B2272" s="32" t="s">
        <v>4409</v>
      </c>
      <c r="C2272" s="33" t="s">
        <v>4410</v>
      </c>
      <c r="D2272" s="34" t="s">
        <v>99</v>
      </c>
      <c r="E2272" s="35">
        <v>25.54</v>
      </c>
    </row>
    <row r="2273" spans="1:5" x14ac:dyDescent="0.3">
      <c r="A2273" s="31">
        <v>2510</v>
      </c>
      <c r="B2273" s="32" t="s">
        <v>4411</v>
      </c>
      <c r="C2273" s="33" t="s">
        <v>4412</v>
      </c>
      <c r="D2273" s="34" t="s">
        <v>99</v>
      </c>
      <c r="E2273" s="35">
        <v>41.89</v>
      </c>
    </row>
    <row r="2274" spans="1:5" ht="20.399999999999999" x14ac:dyDescent="0.3">
      <c r="A2274" s="31">
        <v>2511</v>
      </c>
      <c r="B2274" s="32" t="s">
        <v>4413</v>
      </c>
      <c r="C2274" s="33" t="s">
        <v>4414</v>
      </c>
      <c r="D2274" s="34" t="s">
        <v>99</v>
      </c>
      <c r="E2274" s="35">
        <v>25.58</v>
      </c>
    </row>
    <row r="2275" spans="1:5" x14ac:dyDescent="0.3">
      <c r="A2275" s="31">
        <v>2512</v>
      </c>
      <c r="B2275" s="32" t="s">
        <v>4415</v>
      </c>
      <c r="C2275" s="33" t="s">
        <v>4416</v>
      </c>
      <c r="D2275" s="34" t="s">
        <v>99</v>
      </c>
      <c r="E2275" s="35">
        <v>29.81</v>
      </c>
    </row>
    <row r="2276" spans="1:5" x14ac:dyDescent="0.3">
      <c r="A2276" s="31">
        <v>2513</v>
      </c>
      <c r="B2276" s="32" t="s">
        <v>4417</v>
      </c>
      <c r="C2276" s="33" t="s">
        <v>4418</v>
      </c>
      <c r="D2276" s="34" t="s">
        <v>99</v>
      </c>
      <c r="E2276" s="35">
        <v>51.85</v>
      </c>
    </row>
    <row r="2277" spans="1:5" x14ac:dyDescent="0.3">
      <c r="A2277" s="31">
        <v>2514</v>
      </c>
      <c r="B2277" s="32" t="s">
        <v>4419</v>
      </c>
      <c r="C2277" s="33" t="s">
        <v>4420</v>
      </c>
      <c r="D2277" s="34" t="s">
        <v>99</v>
      </c>
      <c r="E2277" s="35">
        <v>53.02</v>
      </c>
    </row>
    <row r="2278" spans="1:5" x14ac:dyDescent="0.3">
      <c r="A2278" s="31">
        <v>2515</v>
      </c>
      <c r="B2278" s="32" t="s">
        <v>4421</v>
      </c>
      <c r="C2278" s="33" t="s">
        <v>4422</v>
      </c>
      <c r="D2278" s="34" t="s">
        <v>99</v>
      </c>
      <c r="E2278" s="35">
        <v>20.87</v>
      </c>
    </row>
    <row r="2279" spans="1:5" x14ac:dyDescent="0.3">
      <c r="A2279" s="31">
        <v>2521</v>
      </c>
      <c r="B2279" s="32" t="s">
        <v>4423</v>
      </c>
      <c r="C2279" s="33" t="s">
        <v>4424</v>
      </c>
      <c r="D2279" s="34" t="s">
        <v>99</v>
      </c>
      <c r="E2279" s="35">
        <v>22.72</v>
      </c>
    </row>
    <row r="2280" spans="1:5" x14ac:dyDescent="0.3">
      <c r="A2280" s="31">
        <v>2522</v>
      </c>
      <c r="B2280" s="32" t="s">
        <v>4425</v>
      </c>
      <c r="C2280" s="33" t="s">
        <v>4426</v>
      </c>
      <c r="D2280" s="34" t="s">
        <v>99</v>
      </c>
      <c r="E2280" s="35">
        <v>42.72</v>
      </c>
    </row>
    <row r="2281" spans="1:5" x14ac:dyDescent="0.3">
      <c r="A2281" s="31">
        <v>2523</v>
      </c>
      <c r="B2281" s="32" t="s">
        <v>4427</v>
      </c>
      <c r="C2281" s="33" t="s">
        <v>4428</v>
      </c>
      <c r="D2281" s="34" t="s">
        <v>99</v>
      </c>
      <c r="E2281" s="35">
        <v>42.2</v>
      </c>
    </row>
    <row r="2282" spans="1:5" x14ac:dyDescent="0.3">
      <c r="A2282" s="31">
        <v>2524</v>
      </c>
      <c r="B2282" s="32" t="s">
        <v>4429</v>
      </c>
      <c r="C2282" s="33" t="s">
        <v>4430</v>
      </c>
      <c r="D2282" s="34" t="s">
        <v>99</v>
      </c>
      <c r="E2282" s="35">
        <v>52.82</v>
      </c>
    </row>
    <row r="2283" spans="1:5" x14ac:dyDescent="0.3">
      <c r="A2283" s="31">
        <v>2525</v>
      </c>
      <c r="B2283" s="32" t="s">
        <v>4431</v>
      </c>
      <c r="C2283" s="33" t="s">
        <v>4432</v>
      </c>
      <c r="D2283" s="34" t="s">
        <v>99</v>
      </c>
      <c r="E2283" s="35">
        <v>55.59</v>
      </c>
    </row>
    <row r="2284" spans="1:5" x14ac:dyDescent="0.3">
      <c r="A2284" s="31">
        <v>2526</v>
      </c>
      <c r="B2284" s="32" t="s">
        <v>4433</v>
      </c>
      <c r="C2284" s="33" t="s">
        <v>4434</v>
      </c>
      <c r="D2284" s="34" t="s">
        <v>99</v>
      </c>
      <c r="E2284" s="35">
        <v>61.46</v>
      </c>
    </row>
    <row r="2285" spans="1:5" x14ac:dyDescent="0.3">
      <c r="A2285" s="31">
        <v>2527</v>
      </c>
      <c r="B2285" s="32" t="s">
        <v>4435</v>
      </c>
      <c r="C2285" s="33" t="s">
        <v>4436</v>
      </c>
      <c r="D2285" s="34" t="s">
        <v>99</v>
      </c>
      <c r="E2285" s="35">
        <v>52</v>
      </c>
    </row>
    <row r="2286" spans="1:5" x14ac:dyDescent="0.3">
      <c r="A2286" s="31">
        <v>2528</v>
      </c>
      <c r="B2286" s="32" t="s">
        <v>4437</v>
      </c>
      <c r="C2286" s="33" t="s">
        <v>4438</v>
      </c>
      <c r="D2286" s="34" t="s">
        <v>99</v>
      </c>
      <c r="E2286" s="35">
        <v>34.22</v>
      </c>
    </row>
    <row r="2287" spans="1:5" x14ac:dyDescent="0.3">
      <c r="A2287" s="31">
        <v>2529</v>
      </c>
      <c r="B2287" s="32" t="s">
        <v>4439</v>
      </c>
      <c r="C2287" s="33" t="s">
        <v>4440</v>
      </c>
      <c r="D2287" s="34" t="s">
        <v>99</v>
      </c>
      <c r="E2287" s="35">
        <v>42.21</v>
      </c>
    </row>
    <row r="2288" spans="1:5" x14ac:dyDescent="0.3">
      <c r="A2288" s="31">
        <v>2530</v>
      </c>
      <c r="B2288" s="32" t="s">
        <v>4441</v>
      </c>
      <c r="C2288" s="33" t="s">
        <v>4442</v>
      </c>
      <c r="D2288" s="34" t="s">
        <v>99</v>
      </c>
      <c r="E2288" s="35">
        <v>37.53</v>
      </c>
    </row>
    <row r="2289" spans="1:5" x14ac:dyDescent="0.3">
      <c r="A2289" s="31">
        <v>2531</v>
      </c>
      <c r="B2289" s="32" t="s">
        <v>4443</v>
      </c>
      <c r="C2289" s="33" t="s">
        <v>4444</v>
      </c>
      <c r="D2289" s="34" t="s">
        <v>99</v>
      </c>
      <c r="E2289" s="35">
        <v>45.83</v>
      </c>
    </row>
    <row r="2290" spans="1:5" x14ac:dyDescent="0.3">
      <c r="A2290" s="31">
        <v>2532</v>
      </c>
      <c r="B2290" s="32" t="s">
        <v>4445</v>
      </c>
      <c r="C2290" s="33" t="s">
        <v>4446</v>
      </c>
      <c r="D2290" s="34" t="s">
        <v>52</v>
      </c>
      <c r="E2290" s="35">
        <v>581.39</v>
      </c>
    </row>
    <row r="2291" spans="1:5" ht="20.399999999999999" x14ac:dyDescent="0.3">
      <c r="A2291" s="31">
        <v>2533</v>
      </c>
      <c r="B2291" s="32" t="s">
        <v>4447</v>
      </c>
      <c r="C2291" s="33" t="s">
        <v>4448</v>
      </c>
      <c r="D2291" s="34" t="s">
        <v>99</v>
      </c>
      <c r="E2291" s="35">
        <v>14.44</v>
      </c>
    </row>
    <row r="2292" spans="1:5" x14ac:dyDescent="0.3">
      <c r="A2292" s="31">
        <v>2534</v>
      </c>
      <c r="B2292" s="32" t="s">
        <v>4449</v>
      </c>
      <c r="C2292" s="33" t="s">
        <v>4450</v>
      </c>
      <c r="D2292" s="34" t="s">
        <v>99</v>
      </c>
      <c r="E2292" s="35">
        <v>25.01</v>
      </c>
    </row>
    <row r="2293" spans="1:5" x14ac:dyDescent="0.3">
      <c r="A2293" s="31">
        <v>2535</v>
      </c>
      <c r="B2293" s="32" t="s">
        <v>4451</v>
      </c>
      <c r="C2293" s="33" t="s">
        <v>4452</v>
      </c>
      <c r="D2293" s="34" t="s">
        <v>99</v>
      </c>
      <c r="E2293" s="35">
        <v>111.21</v>
      </c>
    </row>
    <row r="2294" spans="1:5" x14ac:dyDescent="0.3">
      <c r="A2294" s="31">
        <v>2536</v>
      </c>
      <c r="B2294" s="32" t="s">
        <v>4453</v>
      </c>
      <c r="C2294" s="33" t="s">
        <v>4454</v>
      </c>
      <c r="D2294" s="34" t="s">
        <v>99</v>
      </c>
      <c r="E2294" s="35">
        <v>123.93</v>
      </c>
    </row>
    <row r="2295" spans="1:5" x14ac:dyDescent="0.3">
      <c r="A2295" s="31">
        <v>2537</v>
      </c>
      <c r="B2295" s="32" t="s">
        <v>4455</v>
      </c>
      <c r="C2295" s="33" t="s">
        <v>4456</v>
      </c>
      <c r="D2295" s="34" t="s">
        <v>99</v>
      </c>
      <c r="E2295" s="35">
        <v>131.18</v>
      </c>
    </row>
    <row r="2296" spans="1:5" x14ac:dyDescent="0.3">
      <c r="A2296" s="31">
        <v>2538</v>
      </c>
      <c r="B2296" s="32" t="s">
        <v>4457</v>
      </c>
      <c r="C2296" s="33" t="s">
        <v>4458</v>
      </c>
      <c r="D2296" s="34" t="s">
        <v>99</v>
      </c>
      <c r="E2296" s="35">
        <v>152.32</v>
      </c>
    </row>
    <row r="2297" spans="1:5" x14ac:dyDescent="0.3">
      <c r="A2297" s="31">
        <v>2539</v>
      </c>
      <c r="B2297" s="32" t="s">
        <v>4459</v>
      </c>
      <c r="C2297" s="33" t="s">
        <v>4460</v>
      </c>
      <c r="D2297" s="34" t="s">
        <v>99</v>
      </c>
      <c r="E2297" s="35">
        <v>130.84</v>
      </c>
    </row>
    <row r="2298" spans="1:5" x14ac:dyDescent="0.3">
      <c r="A2298" s="31">
        <v>2540</v>
      </c>
      <c r="B2298" s="32" t="s">
        <v>4461</v>
      </c>
      <c r="C2298" s="33" t="s">
        <v>4462</v>
      </c>
      <c r="D2298" s="34" t="s">
        <v>99</v>
      </c>
      <c r="E2298" s="35">
        <v>169.48</v>
      </c>
    </row>
    <row r="2299" spans="1:5" ht="20.399999999999999" x14ac:dyDescent="0.3">
      <c r="A2299" s="31">
        <v>2541</v>
      </c>
      <c r="B2299" s="32" t="s">
        <v>4463</v>
      </c>
      <c r="C2299" s="33" t="s">
        <v>4464</v>
      </c>
      <c r="D2299" s="34" t="s">
        <v>99</v>
      </c>
      <c r="E2299" s="35">
        <v>180.7</v>
      </c>
    </row>
    <row r="2300" spans="1:5" x14ac:dyDescent="0.3">
      <c r="A2300" s="31">
        <v>2542</v>
      </c>
      <c r="B2300" s="32" t="s">
        <v>4465</v>
      </c>
      <c r="C2300" s="33" t="s">
        <v>4466</v>
      </c>
      <c r="D2300" s="34" t="s">
        <v>99</v>
      </c>
      <c r="E2300" s="35">
        <v>219.37</v>
      </c>
    </row>
    <row r="2301" spans="1:5" x14ac:dyDescent="0.3">
      <c r="A2301" s="31">
        <v>2543</v>
      </c>
      <c r="B2301" s="32" t="s">
        <v>4467</v>
      </c>
      <c r="C2301" s="33" t="s">
        <v>4468</v>
      </c>
      <c r="D2301" s="34" t="s">
        <v>99</v>
      </c>
      <c r="E2301" s="35">
        <v>230.42</v>
      </c>
    </row>
    <row r="2302" spans="1:5" x14ac:dyDescent="0.3">
      <c r="A2302" s="31">
        <v>2544</v>
      </c>
      <c r="B2302" s="32" t="s">
        <v>4469</v>
      </c>
      <c r="C2302" s="33" t="s">
        <v>4470</v>
      </c>
      <c r="D2302" s="34" t="s">
        <v>99</v>
      </c>
      <c r="E2302" s="35">
        <v>269.08</v>
      </c>
    </row>
    <row r="2303" spans="1:5" x14ac:dyDescent="0.3">
      <c r="A2303" s="31">
        <v>2545</v>
      </c>
      <c r="B2303" s="32" t="s">
        <v>4471</v>
      </c>
      <c r="C2303" s="33" t="s">
        <v>4472</v>
      </c>
      <c r="D2303" s="34" t="s">
        <v>52</v>
      </c>
      <c r="E2303" s="35">
        <v>581.39</v>
      </c>
    </row>
    <row r="2304" spans="1:5" x14ac:dyDescent="0.3">
      <c r="A2304" s="31">
        <v>2546</v>
      </c>
      <c r="B2304" s="32" t="s">
        <v>4473</v>
      </c>
      <c r="C2304" s="33" t="s">
        <v>4474</v>
      </c>
      <c r="D2304" s="34" t="s">
        <v>99</v>
      </c>
      <c r="E2304" s="35">
        <v>96.13</v>
      </c>
    </row>
    <row r="2305" spans="1:5" x14ac:dyDescent="0.3">
      <c r="A2305" s="31">
        <v>2547</v>
      </c>
      <c r="B2305" s="32" t="s">
        <v>4475</v>
      </c>
      <c r="C2305" s="33" t="s">
        <v>4476</v>
      </c>
      <c r="D2305" s="34" t="s">
        <v>52</v>
      </c>
      <c r="E2305" s="35">
        <v>581.39</v>
      </c>
    </row>
    <row r="2306" spans="1:5" x14ac:dyDescent="0.3">
      <c r="A2306" s="31">
        <v>2548</v>
      </c>
      <c r="B2306" s="32" t="s">
        <v>4477</v>
      </c>
      <c r="C2306" s="33" t="s">
        <v>4478</v>
      </c>
      <c r="D2306" s="34" t="s">
        <v>55</v>
      </c>
      <c r="E2306" s="35">
        <v>268.05</v>
      </c>
    </row>
    <row r="2307" spans="1:5" ht="21.6" x14ac:dyDescent="0.3">
      <c r="A2307" s="31">
        <v>2549</v>
      </c>
      <c r="B2307" s="32" t="s">
        <v>4479</v>
      </c>
      <c r="C2307" s="33" t="s">
        <v>4480</v>
      </c>
      <c r="D2307" s="34" t="s">
        <v>4481</v>
      </c>
      <c r="E2307" s="35">
        <v>32.42</v>
      </c>
    </row>
    <row r="2308" spans="1:5" x14ac:dyDescent="0.3">
      <c r="A2308" s="31">
        <v>2550</v>
      </c>
      <c r="B2308" s="32" t="s">
        <v>4482</v>
      </c>
      <c r="C2308" s="33" t="s">
        <v>4483</v>
      </c>
      <c r="D2308" s="34" t="s">
        <v>12</v>
      </c>
      <c r="E2308" s="35">
        <v>23.12</v>
      </c>
    </row>
    <row r="2309" spans="1:5" x14ac:dyDescent="0.3">
      <c r="A2309" s="31">
        <v>2551</v>
      </c>
      <c r="B2309" s="32" t="s">
        <v>4484</v>
      </c>
      <c r="C2309" s="33" t="s">
        <v>4485</v>
      </c>
      <c r="D2309" s="34" t="s">
        <v>12</v>
      </c>
      <c r="E2309" s="35">
        <v>20.81</v>
      </c>
    </row>
    <row r="2310" spans="1:5" x14ac:dyDescent="0.3">
      <c r="A2310" s="31">
        <v>2552</v>
      </c>
      <c r="B2310" s="32" t="s">
        <v>4486</v>
      </c>
      <c r="C2310" s="33" t="s">
        <v>4487</v>
      </c>
      <c r="D2310" s="34" t="s">
        <v>12</v>
      </c>
      <c r="E2310" s="35">
        <v>10.4</v>
      </c>
    </row>
    <row r="2311" spans="1:5" ht="20.399999999999999" x14ac:dyDescent="0.3">
      <c r="A2311" s="31">
        <v>2553</v>
      </c>
      <c r="B2311" s="32" t="s">
        <v>4488</v>
      </c>
      <c r="C2311" s="33" t="s">
        <v>4489</v>
      </c>
      <c r="D2311" s="34" t="s">
        <v>12</v>
      </c>
      <c r="E2311" s="35">
        <v>8.24</v>
      </c>
    </row>
    <row r="2312" spans="1:5" ht="20.399999999999999" x14ac:dyDescent="0.3">
      <c r="A2312" s="31">
        <v>2554</v>
      </c>
      <c r="B2312" s="32" t="s">
        <v>4490</v>
      </c>
      <c r="C2312" s="33" t="s">
        <v>4491</v>
      </c>
      <c r="D2312" s="34" t="s">
        <v>12</v>
      </c>
      <c r="E2312" s="35">
        <v>10.3</v>
      </c>
    </row>
    <row r="2313" spans="1:5" x14ac:dyDescent="0.3">
      <c r="A2313" s="31">
        <v>2555</v>
      </c>
      <c r="B2313" s="32" t="s">
        <v>4492</v>
      </c>
      <c r="C2313" s="33" t="s">
        <v>4493</v>
      </c>
      <c r="D2313" s="34" t="s">
        <v>99</v>
      </c>
      <c r="E2313" s="35">
        <v>2.4700000000000002</v>
      </c>
    </row>
    <row r="2314" spans="1:5" x14ac:dyDescent="0.3">
      <c r="A2314" s="31">
        <v>2556</v>
      </c>
      <c r="B2314" s="32" t="s">
        <v>4494</v>
      </c>
      <c r="C2314" s="33" t="s">
        <v>4495</v>
      </c>
      <c r="D2314" s="34" t="s">
        <v>99</v>
      </c>
      <c r="E2314" s="35">
        <v>3.09</v>
      </c>
    </row>
    <row r="2315" spans="1:5" x14ac:dyDescent="0.3">
      <c r="A2315" s="31">
        <v>2557</v>
      </c>
      <c r="B2315" s="32" t="s">
        <v>4496</v>
      </c>
      <c r="C2315" s="33" t="s">
        <v>4497</v>
      </c>
      <c r="D2315" s="34" t="s">
        <v>99</v>
      </c>
      <c r="E2315" s="35">
        <v>2.4700000000000002</v>
      </c>
    </row>
    <row r="2316" spans="1:5" ht="20.399999999999999" x14ac:dyDescent="0.3">
      <c r="A2316" s="31">
        <v>2558</v>
      </c>
      <c r="B2316" s="32" t="s">
        <v>4498</v>
      </c>
      <c r="C2316" s="33" t="s">
        <v>4499</v>
      </c>
      <c r="D2316" s="34" t="s">
        <v>99</v>
      </c>
      <c r="E2316" s="35">
        <v>2.4700000000000002</v>
      </c>
    </row>
    <row r="2317" spans="1:5" x14ac:dyDescent="0.3">
      <c r="A2317" s="31">
        <v>2559</v>
      </c>
      <c r="B2317" s="32" t="s">
        <v>4500</v>
      </c>
      <c r="C2317" s="33" t="s">
        <v>157</v>
      </c>
      <c r="D2317" s="34" t="s">
        <v>52</v>
      </c>
      <c r="E2317" s="35">
        <v>581.39</v>
      </c>
    </row>
    <row r="2318" spans="1:5" x14ac:dyDescent="0.3">
      <c r="A2318" s="31">
        <v>2560</v>
      </c>
      <c r="B2318" s="32" t="s">
        <v>4501</v>
      </c>
      <c r="C2318" s="33" t="s">
        <v>4502</v>
      </c>
      <c r="D2318" s="34" t="s">
        <v>12</v>
      </c>
      <c r="E2318" s="35">
        <v>4.59</v>
      </c>
    </row>
    <row r="2319" spans="1:5" x14ac:dyDescent="0.3">
      <c r="A2319" s="31">
        <v>2561</v>
      </c>
      <c r="B2319" s="32" t="s">
        <v>4503</v>
      </c>
      <c r="C2319" s="33" t="s">
        <v>4504</v>
      </c>
      <c r="D2319" s="34" t="s">
        <v>12</v>
      </c>
      <c r="E2319" s="35">
        <v>10.11</v>
      </c>
    </row>
    <row r="2320" spans="1:5" x14ac:dyDescent="0.3">
      <c r="A2320" s="31">
        <v>2562</v>
      </c>
      <c r="B2320" s="32" t="s">
        <v>4505</v>
      </c>
      <c r="C2320" s="33" t="s">
        <v>4506</v>
      </c>
      <c r="D2320" s="34" t="s">
        <v>12</v>
      </c>
      <c r="E2320" s="35">
        <v>30.92</v>
      </c>
    </row>
    <row r="2321" spans="1:5" x14ac:dyDescent="0.3">
      <c r="A2321" s="31">
        <v>2563</v>
      </c>
      <c r="B2321" s="32" t="s">
        <v>4507</v>
      </c>
      <c r="C2321" s="33" t="s">
        <v>4508</v>
      </c>
      <c r="D2321" s="34" t="s">
        <v>12</v>
      </c>
      <c r="E2321" s="35">
        <v>12.37</v>
      </c>
    </row>
    <row r="2322" spans="1:5" x14ac:dyDescent="0.3">
      <c r="A2322" s="31">
        <v>2564</v>
      </c>
      <c r="B2322" s="32" t="s">
        <v>4509</v>
      </c>
      <c r="C2322" s="33" t="s">
        <v>4510</v>
      </c>
      <c r="D2322" s="34" t="s">
        <v>12</v>
      </c>
      <c r="E2322" s="35">
        <v>27.41</v>
      </c>
    </row>
    <row r="2323" spans="1:5" x14ac:dyDescent="0.3">
      <c r="A2323" s="31">
        <v>2565</v>
      </c>
      <c r="B2323" s="32" t="s">
        <v>4511</v>
      </c>
      <c r="C2323" s="33" t="s">
        <v>4512</v>
      </c>
      <c r="D2323" s="34" t="s">
        <v>12</v>
      </c>
      <c r="E2323" s="35">
        <v>15.99</v>
      </c>
    </row>
    <row r="2324" spans="1:5" x14ac:dyDescent="0.3">
      <c r="A2324" s="31">
        <v>2566</v>
      </c>
      <c r="B2324" s="32" t="s">
        <v>4513</v>
      </c>
      <c r="C2324" s="33" t="s">
        <v>4514</v>
      </c>
      <c r="D2324" s="34" t="s">
        <v>12</v>
      </c>
      <c r="E2324" s="35">
        <v>26.8</v>
      </c>
    </row>
    <row r="2325" spans="1:5" x14ac:dyDescent="0.3">
      <c r="A2325" s="31">
        <v>2572</v>
      </c>
      <c r="B2325" s="32" t="s">
        <v>4515</v>
      </c>
      <c r="C2325" s="33" t="s">
        <v>4516</v>
      </c>
      <c r="D2325" s="34" t="s">
        <v>12</v>
      </c>
      <c r="E2325" s="35">
        <v>32.99</v>
      </c>
    </row>
    <row r="2326" spans="1:5" x14ac:dyDescent="0.3">
      <c r="A2326" s="31">
        <v>2573</v>
      </c>
      <c r="B2326" s="32" t="s">
        <v>4517</v>
      </c>
      <c r="C2326" s="33" t="s">
        <v>4518</v>
      </c>
      <c r="D2326" s="34" t="s">
        <v>99</v>
      </c>
      <c r="E2326" s="35">
        <v>20.61</v>
      </c>
    </row>
    <row r="2327" spans="1:5" x14ac:dyDescent="0.3">
      <c r="A2327" s="31">
        <v>2574</v>
      </c>
      <c r="B2327" s="32" t="s">
        <v>4519</v>
      </c>
      <c r="C2327" s="33" t="s">
        <v>4520</v>
      </c>
      <c r="D2327" s="34" t="s">
        <v>99</v>
      </c>
      <c r="E2327" s="35">
        <v>24.74</v>
      </c>
    </row>
    <row r="2328" spans="1:5" x14ac:dyDescent="0.3">
      <c r="A2328" s="31">
        <v>2575</v>
      </c>
      <c r="B2328" s="32" t="s">
        <v>4521</v>
      </c>
      <c r="C2328" s="33" t="s">
        <v>4522</v>
      </c>
      <c r="D2328" s="34" t="s">
        <v>99</v>
      </c>
      <c r="E2328" s="35">
        <v>4.12</v>
      </c>
    </row>
    <row r="2329" spans="1:5" x14ac:dyDescent="0.3">
      <c r="A2329" s="31">
        <v>2576</v>
      </c>
      <c r="B2329" s="32" t="s">
        <v>4523</v>
      </c>
      <c r="C2329" s="33" t="s">
        <v>4524</v>
      </c>
      <c r="D2329" s="34" t="s">
        <v>99</v>
      </c>
      <c r="E2329" s="35">
        <v>3.09</v>
      </c>
    </row>
    <row r="2330" spans="1:5" x14ac:dyDescent="0.3">
      <c r="A2330" s="31">
        <v>2577</v>
      </c>
      <c r="B2330" s="32" t="s">
        <v>4525</v>
      </c>
      <c r="C2330" s="33" t="s">
        <v>4526</v>
      </c>
      <c r="D2330" s="34" t="s">
        <v>99</v>
      </c>
      <c r="E2330" s="35">
        <v>4.12</v>
      </c>
    </row>
    <row r="2331" spans="1:5" x14ac:dyDescent="0.3">
      <c r="A2331" s="31">
        <v>2578</v>
      </c>
      <c r="B2331" s="32" t="s">
        <v>4527</v>
      </c>
      <c r="C2331" s="33" t="s">
        <v>4528</v>
      </c>
      <c r="D2331" s="34" t="s">
        <v>99</v>
      </c>
      <c r="E2331" s="35">
        <v>4.12</v>
      </c>
    </row>
    <row r="2332" spans="1:5" x14ac:dyDescent="0.3">
      <c r="A2332" s="31">
        <v>2579</v>
      </c>
      <c r="B2332" s="32" t="s">
        <v>4529</v>
      </c>
      <c r="C2332" s="33" t="s">
        <v>4530</v>
      </c>
      <c r="D2332" s="34" t="s">
        <v>99</v>
      </c>
      <c r="E2332" s="35">
        <v>4.12</v>
      </c>
    </row>
    <row r="2333" spans="1:5" x14ac:dyDescent="0.3">
      <c r="A2333" s="31">
        <v>2580</v>
      </c>
      <c r="B2333" s="32" t="s">
        <v>4531</v>
      </c>
      <c r="C2333" s="33" t="s">
        <v>159</v>
      </c>
      <c r="D2333" s="34" t="s">
        <v>52</v>
      </c>
      <c r="E2333" s="35">
        <v>581.39</v>
      </c>
    </row>
    <row r="2334" spans="1:5" x14ac:dyDescent="0.3">
      <c r="A2334" s="31">
        <v>2581</v>
      </c>
      <c r="B2334" s="32" t="s">
        <v>4532</v>
      </c>
      <c r="C2334" s="33" t="s">
        <v>4533</v>
      </c>
      <c r="D2334" s="34" t="s">
        <v>12</v>
      </c>
      <c r="E2334" s="35">
        <v>18.899999999999999</v>
      </c>
    </row>
    <row r="2335" spans="1:5" x14ac:dyDescent="0.3">
      <c r="A2335" s="31">
        <v>2582</v>
      </c>
      <c r="B2335" s="32" t="s">
        <v>4534</v>
      </c>
      <c r="C2335" s="33" t="s">
        <v>4535</v>
      </c>
      <c r="D2335" s="34" t="s">
        <v>12</v>
      </c>
      <c r="E2335" s="35">
        <v>75.41</v>
      </c>
    </row>
    <row r="2336" spans="1:5" x14ac:dyDescent="0.3">
      <c r="A2336" s="31">
        <v>2583</v>
      </c>
      <c r="B2336" s="32" t="s">
        <v>4536</v>
      </c>
      <c r="C2336" s="33" t="s">
        <v>4537</v>
      </c>
      <c r="D2336" s="34" t="s">
        <v>12</v>
      </c>
      <c r="E2336" s="35">
        <v>5.88</v>
      </c>
    </row>
    <row r="2337" spans="1:5" x14ac:dyDescent="0.3">
      <c r="A2337" s="31">
        <v>2584</v>
      </c>
      <c r="B2337" s="32" t="s">
        <v>4538</v>
      </c>
      <c r="C2337" s="33" t="s">
        <v>4539</v>
      </c>
      <c r="D2337" s="34" t="s">
        <v>99</v>
      </c>
      <c r="E2337" s="35">
        <v>11.64</v>
      </c>
    </row>
    <row r="2338" spans="1:5" x14ac:dyDescent="0.3">
      <c r="A2338" s="31">
        <v>2585</v>
      </c>
      <c r="B2338" s="32" t="s">
        <v>4540</v>
      </c>
      <c r="C2338" s="33" t="s">
        <v>4541</v>
      </c>
      <c r="D2338" s="34" t="s">
        <v>52</v>
      </c>
      <c r="E2338" s="35">
        <v>581.39</v>
      </c>
    </row>
    <row r="2339" spans="1:5" x14ac:dyDescent="0.3">
      <c r="A2339" s="31">
        <v>2586</v>
      </c>
      <c r="B2339" s="32" t="s">
        <v>4542</v>
      </c>
      <c r="C2339" s="33" t="s">
        <v>4543</v>
      </c>
      <c r="D2339" s="34" t="s">
        <v>55</v>
      </c>
      <c r="E2339" s="35">
        <v>809.93</v>
      </c>
    </row>
    <row r="2340" spans="1:5" x14ac:dyDescent="0.3">
      <c r="A2340" s="31">
        <v>2587</v>
      </c>
      <c r="B2340" s="32" t="s">
        <v>4544</v>
      </c>
      <c r="C2340" s="33" t="s">
        <v>4545</v>
      </c>
      <c r="D2340" s="34" t="s">
        <v>12</v>
      </c>
      <c r="E2340" s="35">
        <v>14.91</v>
      </c>
    </row>
    <row r="2341" spans="1:5" x14ac:dyDescent="0.3">
      <c r="A2341" s="31">
        <v>2588</v>
      </c>
      <c r="B2341" s="32" t="s">
        <v>4546</v>
      </c>
      <c r="C2341" s="33" t="s">
        <v>4394</v>
      </c>
      <c r="D2341" s="34" t="s">
        <v>99</v>
      </c>
      <c r="E2341" s="35">
        <v>130.03</v>
      </c>
    </row>
    <row r="2342" spans="1:5" x14ac:dyDescent="0.3">
      <c r="A2342" s="31">
        <v>2589</v>
      </c>
      <c r="B2342" s="32" t="s">
        <v>4547</v>
      </c>
      <c r="C2342" s="33" t="s">
        <v>4548</v>
      </c>
      <c r="D2342" s="34" t="s">
        <v>12</v>
      </c>
      <c r="E2342" s="35">
        <v>11.3</v>
      </c>
    </row>
    <row r="2343" spans="1:5" x14ac:dyDescent="0.3">
      <c r="A2343" s="31">
        <v>2590</v>
      </c>
      <c r="B2343" s="32" t="s">
        <v>4549</v>
      </c>
      <c r="C2343" s="33" t="s">
        <v>4550</v>
      </c>
      <c r="D2343" s="34" t="s">
        <v>12</v>
      </c>
      <c r="E2343" s="35">
        <v>28.91</v>
      </c>
    </row>
    <row r="2344" spans="1:5" x14ac:dyDescent="0.3">
      <c r="A2344" s="31">
        <v>2591</v>
      </c>
      <c r="B2344" s="32" t="s">
        <v>4551</v>
      </c>
      <c r="C2344" s="33" t="s">
        <v>4552</v>
      </c>
      <c r="D2344" s="34" t="s">
        <v>12</v>
      </c>
      <c r="E2344" s="35">
        <v>375.33</v>
      </c>
    </row>
    <row r="2345" spans="1:5" x14ac:dyDescent="0.3">
      <c r="A2345" s="31">
        <v>2592</v>
      </c>
      <c r="B2345" s="32" t="s">
        <v>4553</v>
      </c>
      <c r="C2345" s="33" t="s">
        <v>4554</v>
      </c>
      <c r="D2345" s="34" t="s">
        <v>12</v>
      </c>
      <c r="E2345" s="35">
        <v>3.96</v>
      </c>
    </row>
    <row r="2346" spans="1:5" x14ac:dyDescent="0.3">
      <c r="A2346" s="31">
        <v>2593</v>
      </c>
      <c r="B2346" s="32" t="s">
        <v>4555</v>
      </c>
      <c r="C2346" s="33" t="s">
        <v>4556</v>
      </c>
      <c r="D2346" s="34" t="s">
        <v>12</v>
      </c>
      <c r="E2346" s="35">
        <v>49.29</v>
      </c>
    </row>
    <row r="2347" spans="1:5" x14ac:dyDescent="0.3">
      <c r="A2347" s="31">
        <v>2594</v>
      </c>
      <c r="B2347" s="32" t="s">
        <v>4557</v>
      </c>
      <c r="C2347" s="33" t="s">
        <v>4558</v>
      </c>
      <c r="D2347" s="34" t="s">
        <v>12</v>
      </c>
      <c r="E2347" s="35">
        <v>148.52000000000001</v>
      </c>
    </row>
    <row r="2348" spans="1:5" x14ac:dyDescent="0.3">
      <c r="A2348" s="31">
        <v>2595</v>
      </c>
      <c r="B2348" s="32" t="s">
        <v>4559</v>
      </c>
      <c r="C2348" s="33" t="s">
        <v>4560</v>
      </c>
      <c r="D2348" s="34" t="s">
        <v>12</v>
      </c>
      <c r="E2348" s="35">
        <v>220.69</v>
      </c>
    </row>
    <row r="2349" spans="1:5" x14ac:dyDescent="0.3">
      <c r="A2349" s="31">
        <v>2596</v>
      </c>
      <c r="B2349" s="32" t="s">
        <v>4561</v>
      </c>
      <c r="C2349" s="33" t="s">
        <v>4562</v>
      </c>
      <c r="D2349" s="34" t="s">
        <v>12</v>
      </c>
      <c r="E2349" s="35">
        <v>41.09</v>
      </c>
    </row>
    <row r="2350" spans="1:5" x14ac:dyDescent="0.3">
      <c r="A2350" s="31">
        <v>2597</v>
      </c>
      <c r="B2350" s="32" t="s">
        <v>4563</v>
      </c>
      <c r="C2350" s="33" t="s">
        <v>4564</v>
      </c>
      <c r="D2350" s="34" t="s">
        <v>12</v>
      </c>
      <c r="E2350" s="35">
        <v>36.409999999999997</v>
      </c>
    </row>
    <row r="2351" spans="1:5" x14ac:dyDescent="0.3">
      <c r="A2351" s="31">
        <v>2598</v>
      </c>
      <c r="B2351" s="32" t="s">
        <v>4565</v>
      </c>
      <c r="C2351" s="33" t="s">
        <v>4566</v>
      </c>
      <c r="D2351" s="34" t="s">
        <v>12</v>
      </c>
      <c r="E2351" s="35">
        <v>19.59</v>
      </c>
    </row>
    <row r="2352" spans="1:5" x14ac:dyDescent="0.3">
      <c r="A2352" s="31">
        <v>2599</v>
      </c>
      <c r="B2352" s="32" t="s">
        <v>4567</v>
      </c>
      <c r="C2352" s="33" t="s">
        <v>4568</v>
      </c>
      <c r="D2352" s="34" t="s">
        <v>12</v>
      </c>
      <c r="E2352" s="35">
        <v>573.20000000000005</v>
      </c>
    </row>
    <row r="2353" spans="1:5" x14ac:dyDescent="0.3">
      <c r="A2353" s="31">
        <v>2600</v>
      </c>
      <c r="B2353" s="32" t="s">
        <v>4569</v>
      </c>
      <c r="C2353" s="33" t="s">
        <v>4570</v>
      </c>
      <c r="D2353" s="34" t="s">
        <v>12</v>
      </c>
      <c r="E2353" s="35">
        <v>500.33</v>
      </c>
    </row>
    <row r="2354" spans="1:5" x14ac:dyDescent="0.3">
      <c r="A2354" s="31">
        <v>2601</v>
      </c>
      <c r="B2354" s="32" t="s">
        <v>4571</v>
      </c>
      <c r="C2354" s="33" t="s">
        <v>4572</v>
      </c>
      <c r="D2354" s="34" t="s">
        <v>12</v>
      </c>
      <c r="E2354" s="35">
        <v>5.88</v>
      </c>
    </row>
    <row r="2355" spans="1:5" x14ac:dyDescent="0.3">
      <c r="A2355" s="31">
        <v>2602</v>
      </c>
      <c r="B2355" s="32" t="s">
        <v>4573</v>
      </c>
      <c r="C2355" s="33" t="s">
        <v>4574</v>
      </c>
      <c r="D2355" s="34" t="s">
        <v>12</v>
      </c>
      <c r="E2355" s="35">
        <v>473.95</v>
      </c>
    </row>
    <row r="2356" spans="1:5" x14ac:dyDescent="0.3">
      <c r="A2356" s="31">
        <v>2603</v>
      </c>
      <c r="B2356" s="32" t="s">
        <v>4575</v>
      </c>
      <c r="C2356" s="33" t="s">
        <v>4576</v>
      </c>
      <c r="D2356" s="34" t="s">
        <v>12</v>
      </c>
      <c r="E2356" s="35">
        <v>546.82000000000005</v>
      </c>
    </row>
    <row r="2357" spans="1:5" x14ac:dyDescent="0.3">
      <c r="A2357" s="31">
        <v>2604</v>
      </c>
      <c r="B2357" s="32" t="s">
        <v>4577</v>
      </c>
      <c r="C2357" s="33" t="s">
        <v>4578</v>
      </c>
      <c r="D2357" s="34" t="s">
        <v>12</v>
      </c>
      <c r="E2357" s="35">
        <v>446.89</v>
      </c>
    </row>
    <row r="2358" spans="1:5" x14ac:dyDescent="0.3">
      <c r="A2358" s="31">
        <v>2605</v>
      </c>
      <c r="B2358" s="32" t="s">
        <v>4579</v>
      </c>
      <c r="C2358" s="33" t="s">
        <v>4580</v>
      </c>
      <c r="D2358" s="34" t="s">
        <v>12</v>
      </c>
      <c r="E2358" s="35">
        <v>26.16</v>
      </c>
    </row>
    <row r="2359" spans="1:5" x14ac:dyDescent="0.3">
      <c r="A2359" s="31">
        <v>2606</v>
      </c>
      <c r="B2359" s="32" t="s">
        <v>4581</v>
      </c>
      <c r="C2359" s="33" t="s">
        <v>4582</v>
      </c>
      <c r="D2359" s="34" t="s">
        <v>12</v>
      </c>
      <c r="E2359" s="35">
        <v>49.69</v>
      </c>
    </row>
    <row r="2360" spans="1:5" x14ac:dyDescent="0.3">
      <c r="A2360" s="31">
        <v>2607</v>
      </c>
      <c r="B2360" s="32" t="s">
        <v>4583</v>
      </c>
      <c r="C2360" s="33" t="s">
        <v>4584</v>
      </c>
      <c r="D2360" s="34" t="s">
        <v>12</v>
      </c>
      <c r="E2360" s="35">
        <v>76.739999999999995</v>
      </c>
    </row>
    <row r="2361" spans="1:5" x14ac:dyDescent="0.3">
      <c r="A2361" s="31">
        <v>2608</v>
      </c>
      <c r="B2361" s="32" t="s">
        <v>4585</v>
      </c>
      <c r="C2361" s="33" t="s">
        <v>4586</v>
      </c>
      <c r="D2361" s="34" t="s">
        <v>12</v>
      </c>
      <c r="E2361" s="35">
        <v>79.510000000000005</v>
      </c>
    </row>
    <row r="2362" spans="1:5" x14ac:dyDescent="0.3">
      <c r="A2362" s="31">
        <v>2609</v>
      </c>
      <c r="B2362" s="32" t="s">
        <v>4587</v>
      </c>
      <c r="C2362" s="33" t="s">
        <v>4588</v>
      </c>
      <c r="D2362" s="34" t="s">
        <v>99</v>
      </c>
      <c r="E2362" s="35">
        <v>73.3</v>
      </c>
    </row>
    <row r="2363" spans="1:5" x14ac:dyDescent="0.3">
      <c r="A2363" s="31">
        <v>2610</v>
      </c>
      <c r="B2363" s="32" t="s">
        <v>4589</v>
      </c>
      <c r="C2363" s="33" t="s">
        <v>4590</v>
      </c>
      <c r="D2363" s="34" t="s">
        <v>99</v>
      </c>
      <c r="E2363" s="35">
        <v>125.13</v>
      </c>
    </row>
    <row r="2364" spans="1:5" x14ac:dyDescent="0.3">
      <c r="A2364" s="31">
        <v>2611</v>
      </c>
      <c r="B2364" s="32" t="s">
        <v>4591</v>
      </c>
      <c r="C2364" s="33" t="s">
        <v>4592</v>
      </c>
      <c r="D2364" s="34" t="s">
        <v>99</v>
      </c>
      <c r="E2364" s="35">
        <v>7.42</v>
      </c>
    </row>
    <row r="2365" spans="1:5" x14ac:dyDescent="0.3">
      <c r="A2365" s="31">
        <v>2612</v>
      </c>
      <c r="B2365" s="32" t="s">
        <v>4593</v>
      </c>
      <c r="C2365" s="33" t="s">
        <v>4594</v>
      </c>
      <c r="D2365" s="34" t="s">
        <v>99</v>
      </c>
      <c r="E2365" s="35">
        <v>31.42</v>
      </c>
    </row>
    <row r="2366" spans="1:5" x14ac:dyDescent="0.3">
      <c r="A2366" s="31">
        <v>2613</v>
      </c>
      <c r="B2366" s="32" t="s">
        <v>4595</v>
      </c>
      <c r="C2366" s="33" t="s">
        <v>4596</v>
      </c>
      <c r="D2366" s="34" t="s">
        <v>99</v>
      </c>
      <c r="E2366" s="35">
        <v>25.71</v>
      </c>
    </row>
    <row r="2367" spans="1:5" x14ac:dyDescent="0.3">
      <c r="A2367" s="31">
        <v>2614</v>
      </c>
      <c r="B2367" s="32" t="s">
        <v>4597</v>
      </c>
      <c r="C2367" s="33" t="s">
        <v>4598</v>
      </c>
      <c r="D2367" s="34" t="s">
        <v>99</v>
      </c>
      <c r="E2367" s="35">
        <v>109.6</v>
      </c>
    </row>
    <row r="2368" spans="1:5" x14ac:dyDescent="0.3">
      <c r="A2368" s="31">
        <v>2615</v>
      </c>
      <c r="B2368" s="32" t="s">
        <v>4599</v>
      </c>
      <c r="C2368" s="33" t="s">
        <v>4600</v>
      </c>
      <c r="D2368" s="34" t="s">
        <v>99</v>
      </c>
      <c r="E2368" s="35">
        <v>298.66000000000003</v>
      </c>
    </row>
    <row r="2369" spans="1:5" x14ac:dyDescent="0.3">
      <c r="A2369" s="31">
        <v>2616</v>
      </c>
      <c r="B2369" s="32" t="s">
        <v>4601</v>
      </c>
      <c r="C2369" s="33" t="s">
        <v>4602</v>
      </c>
      <c r="D2369" s="34" t="s">
        <v>99</v>
      </c>
      <c r="E2369" s="35">
        <v>134.47</v>
      </c>
    </row>
    <row r="2370" spans="1:5" x14ac:dyDescent="0.3">
      <c r="A2370" s="31">
        <v>2617</v>
      </c>
      <c r="B2370" s="32" t="s">
        <v>4603</v>
      </c>
      <c r="C2370" s="33" t="s">
        <v>4604</v>
      </c>
      <c r="D2370" s="34" t="s">
        <v>99</v>
      </c>
      <c r="E2370" s="35">
        <v>30.89</v>
      </c>
    </row>
    <row r="2371" spans="1:5" x14ac:dyDescent="0.3">
      <c r="A2371" s="31">
        <v>2618</v>
      </c>
      <c r="B2371" s="32" t="s">
        <v>4605</v>
      </c>
      <c r="C2371" s="33" t="s">
        <v>4606</v>
      </c>
      <c r="D2371" s="34" t="s">
        <v>12</v>
      </c>
      <c r="E2371" s="35">
        <v>110.65</v>
      </c>
    </row>
    <row r="2372" spans="1:5" x14ac:dyDescent="0.3">
      <c r="A2372" s="31">
        <v>2619</v>
      </c>
      <c r="B2372" s="32" t="s">
        <v>4607</v>
      </c>
      <c r="C2372" s="33" t="s">
        <v>4608</v>
      </c>
      <c r="D2372" s="34" t="s">
        <v>55</v>
      </c>
      <c r="E2372" s="35">
        <v>512.29</v>
      </c>
    </row>
    <row r="2373" spans="1:5" x14ac:dyDescent="0.3">
      <c r="A2373" s="31">
        <v>2620</v>
      </c>
      <c r="B2373" s="32" t="s">
        <v>4609</v>
      </c>
      <c r="C2373" s="33" t="s">
        <v>4610</v>
      </c>
      <c r="D2373" s="34" t="s">
        <v>52</v>
      </c>
      <c r="E2373" s="35">
        <v>581.39</v>
      </c>
    </row>
    <row r="2374" spans="1:5" x14ac:dyDescent="0.3">
      <c r="A2374" s="31">
        <v>2621</v>
      </c>
      <c r="B2374" s="32" t="s">
        <v>4611</v>
      </c>
      <c r="C2374" s="33" t="s">
        <v>4612</v>
      </c>
      <c r="D2374" s="34" t="s">
        <v>12</v>
      </c>
      <c r="E2374" s="35">
        <v>130.47999999999999</v>
      </c>
    </row>
    <row r="2375" spans="1:5" x14ac:dyDescent="0.3">
      <c r="A2375" s="31">
        <v>2622</v>
      </c>
      <c r="B2375" s="32" t="s">
        <v>4613</v>
      </c>
      <c r="C2375" s="33" t="s">
        <v>4614</v>
      </c>
      <c r="D2375" s="34" t="s">
        <v>12</v>
      </c>
      <c r="E2375" s="35">
        <v>159.24</v>
      </c>
    </row>
    <row r="2376" spans="1:5" x14ac:dyDescent="0.3">
      <c r="A2376" s="31">
        <v>2628</v>
      </c>
      <c r="B2376" s="32" t="s">
        <v>4615</v>
      </c>
      <c r="C2376" s="33" t="s">
        <v>4616</v>
      </c>
      <c r="D2376" s="34" t="s">
        <v>12</v>
      </c>
      <c r="E2376" s="35">
        <v>179.3</v>
      </c>
    </row>
    <row r="2377" spans="1:5" x14ac:dyDescent="0.3">
      <c r="A2377" s="31">
        <v>2629</v>
      </c>
      <c r="B2377" s="32" t="s">
        <v>4617</v>
      </c>
      <c r="C2377" s="33" t="s">
        <v>4618</v>
      </c>
      <c r="D2377" s="34" t="s">
        <v>12</v>
      </c>
      <c r="E2377" s="35">
        <v>190.85</v>
      </c>
    </row>
    <row r="2378" spans="1:5" x14ac:dyDescent="0.3">
      <c r="A2378" s="31">
        <v>2630</v>
      </c>
      <c r="B2378" s="32" t="s">
        <v>4619</v>
      </c>
      <c r="C2378" s="33" t="s">
        <v>4620</v>
      </c>
      <c r="D2378" s="34" t="s">
        <v>12</v>
      </c>
      <c r="E2378" s="35">
        <v>322.07</v>
      </c>
    </row>
    <row r="2379" spans="1:5" x14ac:dyDescent="0.3">
      <c r="A2379" s="31">
        <v>2631</v>
      </c>
      <c r="B2379" s="32" t="s">
        <v>4621</v>
      </c>
      <c r="C2379" s="33" t="s">
        <v>4622</v>
      </c>
      <c r="D2379" s="34" t="s">
        <v>12</v>
      </c>
      <c r="E2379" s="35">
        <v>164.58</v>
      </c>
    </row>
    <row r="2380" spans="1:5" x14ac:dyDescent="0.3">
      <c r="A2380" s="31">
        <v>2632</v>
      </c>
      <c r="B2380" s="32" t="s">
        <v>4623</v>
      </c>
      <c r="C2380" s="33" t="s">
        <v>4624</v>
      </c>
      <c r="D2380" s="34" t="s">
        <v>12</v>
      </c>
      <c r="E2380" s="35">
        <v>316.88</v>
      </c>
    </row>
    <row r="2381" spans="1:5" x14ac:dyDescent="0.3">
      <c r="A2381" s="31">
        <v>2633</v>
      </c>
      <c r="B2381" s="32" t="s">
        <v>4625</v>
      </c>
      <c r="C2381" s="33" t="s">
        <v>4626</v>
      </c>
      <c r="D2381" s="34" t="s">
        <v>12</v>
      </c>
      <c r="E2381" s="35">
        <v>962.08</v>
      </c>
    </row>
    <row r="2382" spans="1:5" ht="20.399999999999999" x14ac:dyDescent="0.3">
      <c r="A2382" s="31">
        <v>2634</v>
      </c>
      <c r="B2382" s="32" t="s">
        <v>4627</v>
      </c>
      <c r="C2382" s="33" t="s">
        <v>4628</v>
      </c>
      <c r="D2382" s="34" t="s">
        <v>12</v>
      </c>
      <c r="E2382" s="35">
        <v>275.33999999999997</v>
      </c>
    </row>
    <row r="2383" spans="1:5" ht="20.399999999999999" x14ac:dyDescent="0.3">
      <c r="A2383" s="31">
        <v>2635</v>
      </c>
      <c r="B2383" s="32" t="s">
        <v>4629</v>
      </c>
      <c r="C2383" s="33" t="s">
        <v>4630</v>
      </c>
      <c r="D2383" s="34" t="s">
        <v>12</v>
      </c>
      <c r="E2383" s="35">
        <v>169.4</v>
      </c>
    </row>
    <row r="2384" spans="1:5" x14ac:dyDescent="0.3">
      <c r="A2384" s="31">
        <v>2636</v>
      </c>
      <c r="B2384" s="32" t="s">
        <v>4631</v>
      </c>
      <c r="C2384" s="33" t="s">
        <v>4632</v>
      </c>
      <c r="D2384" s="34" t="s">
        <v>52</v>
      </c>
      <c r="E2384" s="35">
        <v>581.39</v>
      </c>
    </row>
    <row r="2385" spans="1:5" x14ac:dyDescent="0.3">
      <c r="A2385" s="31">
        <v>2637</v>
      </c>
      <c r="B2385" s="32" t="s">
        <v>4633</v>
      </c>
      <c r="C2385" s="33" t="s">
        <v>4634</v>
      </c>
      <c r="D2385" s="34" t="s">
        <v>15</v>
      </c>
      <c r="E2385" s="35">
        <v>528.4</v>
      </c>
    </row>
    <row r="2386" spans="1:5" x14ac:dyDescent="0.3">
      <c r="A2386" s="31">
        <v>2638</v>
      </c>
      <c r="B2386" s="32" t="s">
        <v>4635</v>
      </c>
      <c r="C2386" s="33" t="s">
        <v>4636</v>
      </c>
      <c r="D2386" s="34" t="s">
        <v>52</v>
      </c>
      <c r="E2386" s="35">
        <v>581.39</v>
      </c>
    </row>
    <row r="2387" spans="1:5" x14ac:dyDescent="0.3">
      <c r="A2387" s="31">
        <v>2639</v>
      </c>
      <c r="B2387" s="32" t="s">
        <v>4637</v>
      </c>
      <c r="C2387" s="33" t="s">
        <v>4638</v>
      </c>
      <c r="D2387" s="34" t="s">
        <v>12</v>
      </c>
      <c r="E2387" s="35">
        <v>16.97</v>
      </c>
    </row>
    <row r="2388" spans="1:5" x14ac:dyDescent="0.3">
      <c r="A2388" s="31">
        <v>2640</v>
      </c>
      <c r="B2388" s="32" t="s">
        <v>4639</v>
      </c>
      <c r="C2388" s="33" t="s">
        <v>159</v>
      </c>
      <c r="D2388" s="34" t="s">
        <v>52</v>
      </c>
      <c r="E2388" s="35">
        <v>581.39</v>
      </c>
    </row>
    <row r="2389" spans="1:5" ht="20.399999999999999" x14ac:dyDescent="0.3">
      <c r="A2389" s="31">
        <v>2641</v>
      </c>
      <c r="B2389" s="32" t="s">
        <v>4640</v>
      </c>
      <c r="C2389" s="33" t="s">
        <v>4641</v>
      </c>
      <c r="D2389" s="34" t="s">
        <v>12</v>
      </c>
      <c r="E2389" s="35">
        <v>75.78</v>
      </c>
    </row>
    <row r="2390" spans="1:5" x14ac:dyDescent="0.3">
      <c r="A2390" s="31">
        <v>2642</v>
      </c>
      <c r="B2390" s="32" t="s">
        <v>4642</v>
      </c>
      <c r="C2390" s="33" t="s">
        <v>4643</v>
      </c>
      <c r="D2390" s="34" t="s">
        <v>52</v>
      </c>
      <c r="E2390" s="35">
        <v>581.39</v>
      </c>
    </row>
    <row r="2391" spans="1:5" x14ac:dyDescent="0.3">
      <c r="A2391" s="31">
        <v>2643</v>
      </c>
      <c r="B2391" s="32" t="s">
        <v>4644</v>
      </c>
      <c r="C2391" s="33" t="s">
        <v>4645</v>
      </c>
      <c r="D2391" s="34" t="s">
        <v>12</v>
      </c>
      <c r="E2391" s="35">
        <v>446.77</v>
      </c>
    </row>
    <row r="2392" spans="1:5" x14ac:dyDescent="0.3">
      <c r="A2392" s="31">
        <v>2644</v>
      </c>
      <c r="B2392" s="32" t="s">
        <v>4646</v>
      </c>
      <c r="C2392" s="33" t="s">
        <v>4647</v>
      </c>
      <c r="D2392" s="34" t="s">
        <v>52</v>
      </c>
      <c r="E2392" s="35">
        <v>581.39</v>
      </c>
    </row>
    <row r="2393" spans="1:5" x14ac:dyDescent="0.3">
      <c r="A2393" s="31">
        <v>2645</v>
      </c>
      <c r="B2393" s="32" t="s">
        <v>4648</v>
      </c>
      <c r="C2393" s="33" t="s">
        <v>4649</v>
      </c>
      <c r="D2393" s="34" t="s">
        <v>12</v>
      </c>
      <c r="E2393" s="35">
        <v>18.18</v>
      </c>
    </row>
    <row r="2394" spans="1:5" x14ac:dyDescent="0.3">
      <c r="A2394" s="31">
        <v>2646</v>
      </c>
      <c r="B2394" s="32" t="s">
        <v>4650</v>
      </c>
      <c r="C2394" s="33" t="s">
        <v>4651</v>
      </c>
      <c r="D2394" s="34" t="s">
        <v>12</v>
      </c>
      <c r="E2394" s="35">
        <v>20.66</v>
      </c>
    </row>
    <row r="2395" spans="1:5" x14ac:dyDescent="0.3">
      <c r="A2395" s="31">
        <v>2647</v>
      </c>
      <c r="B2395" s="32" t="s">
        <v>4652</v>
      </c>
      <c r="C2395" s="33" t="s">
        <v>4653</v>
      </c>
      <c r="D2395" s="34" t="s">
        <v>12</v>
      </c>
      <c r="E2395" s="35">
        <v>22.43</v>
      </c>
    </row>
    <row r="2396" spans="1:5" x14ac:dyDescent="0.3">
      <c r="A2396" s="31">
        <v>2648</v>
      </c>
      <c r="B2396" s="32" t="s">
        <v>4654</v>
      </c>
      <c r="C2396" s="33" t="s">
        <v>4655</v>
      </c>
      <c r="D2396" s="34" t="s">
        <v>12</v>
      </c>
      <c r="E2396" s="35">
        <v>19.03</v>
      </c>
    </row>
    <row r="2397" spans="1:5" x14ac:dyDescent="0.3">
      <c r="A2397" s="31">
        <v>2649</v>
      </c>
      <c r="B2397" s="32" t="s">
        <v>4656</v>
      </c>
      <c r="C2397" s="33" t="s">
        <v>4657</v>
      </c>
      <c r="D2397" s="34" t="s">
        <v>12</v>
      </c>
      <c r="E2397" s="35">
        <v>26.66</v>
      </c>
    </row>
    <row r="2398" spans="1:5" x14ac:dyDescent="0.3">
      <c r="A2398" s="31">
        <v>2650</v>
      </c>
      <c r="B2398" s="32" t="s">
        <v>4658</v>
      </c>
      <c r="C2398" s="33" t="s">
        <v>4659</v>
      </c>
      <c r="D2398" s="34" t="s">
        <v>12</v>
      </c>
      <c r="E2398" s="35">
        <v>24.78</v>
      </c>
    </row>
    <row r="2399" spans="1:5" x14ac:dyDescent="0.3">
      <c r="A2399" s="31">
        <v>2651</v>
      </c>
      <c r="B2399" s="32" t="s">
        <v>4660</v>
      </c>
      <c r="C2399" s="33" t="s">
        <v>4661</v>
      </c>
      <c r="D2399" s="34" t="s">
        <v>12</v>
      </c>
      <c r="E2399" s="35">
        <v>19.93</v>
      </c>
    </row>
    <row r="2400" spans="1:5" x14ac:dyDescent="0.3">
      <c r="A2400" s="31">
        <v>2652</v>
      </c>
      <c r="B2400" s="32" t="s">
        <v>4662</v>
      </c>
      <c r="C2400" s="33" t="s">
        <v>4663</v>
      </c>
      <c r="D2400" s="34" t="s">
        <v>12</v>
      </c>
      <c r="E2400" s="35">
        <v>25.91</v>
      </c>
    </row>
    <row r="2401" spans="1:5" ht="20.399999999999999" x14ac:dyDescent="0.3">
      <c r="A2401" s="31">
        <v>2653</v>
      </c>
      <c r="B2401" s="32" t="s">
        <v>4664</v>
      </c>
      <c r="C2401" s="33" t="s">
        <v>4665</v>
      </c>
      <c r="D2401" s="34" t="s">
        <v>12</v>
      </c>
      <c r="E2401" s="35">
        <v>26.53</v>
      </c>
    </row>
    <row r="2402" spans="1:5" x14ac:dyDescent="0.3">
      <c r="A2402" s="31">
        <v>2654</v>
      </c>
      <c r="B2402" s="32" t="s">
        <v>4666</v>
      </c>
      <c r="C2402" s="33" t="s">
        <v>4667</v>
      </c>
      <c r="D2402" s="34" t="s">
        <v>12</v>
      </c>
      <c r="E2402" s="35">
        <v>13.26</v>
      </c>
    </row>
    <row r="2403" spans="1:5" ht="20.399999999999999" x14ac:dyDescent="0.3">
      <c r="A2403" s="31">
        <v>2655</v>
      </c>
      <c r="B2403" s="32" t="s">
        <v>4668</v>
      </c>
      <c r="C2403" s="33" t="s">
        <v>4669</v>
      </c>
      <c r="D2403" s="34" t="s">
        <v>12</v>
      </c>
      <c r="E2403" s="35">
        <v>21.52</v>
      </c>
    </row>
    <row r="2404" spans="1:5" x14ac:dyDescent="0.3">
      <c r="A2404" s="31">
        <v>2656</v>
      </c>
      <c r="B2404" s="32" t="s">
        <v>4670</v>
      </c>
      <c r="C2404" s="33" t="s">
        <v>4671</v>
      </c>
      <c r="D2404" s="34" t="s">
        <v>188</v>
      </c>
      <c r="E2404" s="35">
        <v>4.46</v>
      </c>
    </row>
    <row r="2405" spans="1:5" x14ac:dyDescent="0.3">
      <c r="A2405" s="31">
        <v>2657</v>
      </c>
      <c r="B2405" s="32" t="s">
        <v>4672</v>
      </c>
      <c r="C2405" s="33" t="s">
        <v>4673</v>
      </c>
      <c r="D2405" s="34" t="s">
        <v>12</v>
      </c>
      <c r="E2405" s="35">
        <v>13.73</v>
      </c>
    </row>
    <row r="2406" spans="1:5" x14ac:dyDescent="0.3">
      <c r="A2406" s="31">
        <v>2658</v>
      </c>
      <c r="B2406" s="32" t="s">
        <v>4674</v>
      </c>
      <c r="C2406" s="33" t="s">
        <v>4675</v>
      </c>
      <c r="D2406" s="34" t="s">
        <v>12</v>
      </c>
      <c r="E2406" s="35">
        <v>16.7</v>
      </c>
    </row>
    <row r="2407" spans="1:5" x14ac:dyDescent="0.3">
      <c r="A2407" s="31">
        <v>2659</v>
      </c>
      <c r="B2407" s="32" t="s">
        <v>4676</v>
      </c>
      <c r="C2407" s="33" t="s">
        <v>4677</v>
      </c>
      <c r="D2407" s="34" t="s">
        <v>52</v>
      </c>
      <c r="E2407" s="35">
        <v>581.39</v>
      </c>
    </row>
    <row r="2408" spans="1:5" x14ac:dyDescent="0.3">
      <c r="A2408" s="31">
        <v>2660</v>
      </c>
      <c r="B2408" s="32" t="s">
        <v>4678</v>
      </c>
      <c r="C2408" s="33" t="s">
        <v>4679</v>
      </c>
      <c r="D2408" s="34" t="s">
        <v>12</v>
      </c>
      <c r="E2408" s="35">
        <v>24.13</v>
      </c>
    </row>
    <row r="2409" spans="1:5" x14ac:dyDescent="0.3">
      <c r="A2409" s="31">
        <v>2661</v>
      </c>
      <c r="B2409" s="32" t="s">
        <v>4680</v>
      </c>
      <c r="C2409" s="33" t="s">
        <v>4681</v>
      </c>
      <c r="D2409" s="34" t="s">
        <v>12</v>
      </c>
      <c r="E2409" s="35">
        <v>32.159999999999997</v>
      </c>
    </row>
    <row r="2410" spans="1:5" x14ac:dyDescent="0.3">
      <c r="A2410" s="31">
        <v>2662</v>
      </c>
      <c r="B2410" s="32" t="s">
        <v>4682</v>
      </c>
      <c r="C2410" s="33" t="s">
        <v>4683</v>
      </c>
      <c r="D2410" s="34" t="s">
        <v>12</v>
      </c>
      <c r="E2410" s="35">
        <v>47.72</v>
      </c>
    </row>
    <row r="2411" spans="1:5" x14ac:dyDescent="0.3">
      <c r="A2411" s="31">
        <v>2663</v>
      </c>
      <c r="B2411" s="32" t="s">
        <v>4684</v>
      </c>
      <c r="C2411" s="33" t="s">
        <v>4685</v>
      </c>
      <c r="D2411" s="34" t="s">
        <v>12</v>
      </c>
      <c r="E2411" s="35">
        <v>32.159999999999997</v>
      </c>
    </row>
    <row r="2412" spans="1:5" x14ac:dyDescent="0.3">
      <c r="A2412" s="31">
        <v>2664</v>
      </c>
      <c r="B2412" s="32" t="s">
        <v>4686</v>
      </c>
      <c r="C2412" s="33" t="s">
        <v>4687</v>
      </c>
      <c r="D2412" s="34" t="s">
        <v>12</v>
      </c>
      <c r="E2412" s="35">
        <v>48.89</v>
      </c>
    </row>
    <row r="2413" spans="1:5" x14ac:dyDescent="0.3">
      <c r="A2413" s="31">
        <v>2665</v>
      </c>
      <c r="B2413" s="32" t="s">
        <v>4688</v>
      </c>
      <c r="C2413" s="33" t="s">
        <v>4689</v>
      </c>
      <c r="D2413" s="34" t="s">
        <v>12</v>
      </c>
      <c r="E2413" s="35">
        <v>30.5</v>
      </c>
    </row>
    <row r="2414" spans="1:5" x14ac:dyDescent="0.3">
      <c r="A2414" s="31">
        <v>2666</v>
      </c>
      <c r="B2414" s="32" t="s">
        <v>4690</v>
      </c>
      <c r="C2414" s="33" t="s">
        <v>4691</v>
      </c>
      <c r="D2414" s="34" t="s">
        <v>12</v>
      </c>
      <c r="E2414" s="35">
        <v>37.380000000000003</v>
      </c>
    </row>
    <row r="2415" spans="1:5" x14ac:dyDescent="0.3">
      <c r="A2415" s="31">
        <v>2667</v>
      </c>
      <c r="B2415" s="32" t="s">
        <v>4692</v>
      </c>
      <c r="C2415" s="33" t="s">
        <v>4693</v>
      </c>
      <c r="D2415" s="34" t="s">
        <v>12</v>
      </c>
      <c r="E2415" s="35">
        <v>31.93</v>
      </c>
    </row>
    <row r="2416" spans="1:5" x14ac:dyDescent="0.3">
      <c r="A2416" s="31">
        <v>2668</v>
      </c>
      <c r="B2416" s="32" t="s">
        <v>4694</v>
      </c>
      <c r="C2416" s="33" t="s">
        <v>4695</v>
      </c>
      <c r="D2416" s="34" t="s">
        <v>12</v>
      </c>
      <c r="E2416" s="35">
        <v>27.45</v>
      </c>
    </row>
    <row r="2417" spans="1:5" x14ac:dyDescent="0.3">
      <c r="A2417" s="31">
        <v>2669</v>
      </c>
      <c r="B2417" s="32" t="s">
        <v>4696</v>
      </c>
      <c r="C2417" s="33" t="s">
        <v>4697</v>
      </c>
      <c r="D2417" s="34" t="s">
        <v>12</v>
      </c>
      <c r="E2417" s="35">
        <v>33.76</v>
      </c>
    </row>
    <row r="2418" spans="1:5" x14ac:dyDescent="0.3">
      <c r="A2418" s="31">
        <v>2670</v>
      </c>
      <c r="B2418" s="32" t="s">
        <v>4698</v>
      </c>
      <c r="C2418" s="33" t="s">
        <v>4699</v>
      </c>
      <c r="D2418" s="34" t="s">
        <v>12</v>
      </c>
      <c r="E2418" s="35">
        <v>46.24</v>
      </c>
    </row>
    <row r="2419" spans="1:5" ht="20.399999999999999" x14ac:dyDescent="0.3">
      <c r="A2419" s="31">
        <v>2676</v>
      </c>
      <c r="B2419" s="32" t="s">
        <v>4700</v>
      </c>
      <c r="C2419" s="33" t="s">
        <v>4701</v>
      </c>
      <c r="D2419" s="34" t="s">
        <v>12</v>
      </c>
      <c r="E2419" s="35">
        <v>31</v>
      </c>
    </row>
    <row r="2420" spans="1:5" ht="20.399999999999999" x14ac:dyDescent="0.3">
      <c r="A2420" s="31">
        <v>2677</v>
      </c>
      <c r="B2420" s="32" t="s">
        <v>4702</v>
      </c>
      <c r="C2420" s="33" t="s">
        <v>4703</v>
      </c>
      <c r="D2420" s="34" t="s">
        <v>12</v>
      </c>
      <c r="E2420" s="35">
        <v>20.350000000000001</v>
      </c>
    </row>
    <row r="2421" spans="1:5" x14ac:dyDescent="0.3">
      <c r="A2421" s="31">
        <v>2678</v>
      </c>
      <c r="B2421" s="32" t="s">
        <v>4704</v>
      </c>
      <c r="C2421" s="33" t="s">
        <v>4705</v>
      </c>
      <c r="D2421" s="34" t="s">
        <v>12</v>
      </c>
      <c r="E2421" s="35">
        <v>41.23</v>
      </c>
    </row>
    <row r="2422" spans="1:5" x14ac:dyDescent="0.3">
      <c r="A2422" s="31">
        <v>2679</v>
      </c>
      <c r="B2422" s="32" t="s">
        <v>4706</v>
      </c>
      <c r="C2422" s="33" t="s">
        <v>4707</v>
      </c>
      <c r="D2422" s="34" t="s">
        <v>12</v>
      </c>
      <c r="E2422" s="35">
        <v>42.37</v>
      </c>
    </row>
    <row r="2423" spans="1:5" x14ac:dyDescent="0.3">
      <c r="A2423" s="31">
        <v>2680</v>
      </c>
      <c r="B2423" s="32" t="s">
        <v>4708</v>
      </c>
      <c r="C2423" s="33" t="s">
        <v>4709</v>
      </c>
      <c r="D2423" s="34" t="s">
        <v>12</v>
      </c>
      <c r="E2423" s="35">
        <v>42.91</v>
      </c>
    </row>
    <row r="2424" spans="1:5" x14ac:dyDescent="0.3">
      <c r="A2424" s="31">
        <v>2681</v>
      </c>
      <c r="B2424" s="32" t="s">
        <v>4710</v>
      </c>
      <c r="C2424" s="33" t="s">
        <v>4711</v>
      </c>
      <c r="D2424" s="34" t="s">
        <v>12</v>
      </c>
      <c r="E2424" s="35">
        <v>27.11</v>
      </c>
    </row>
    <row r="2425" spans="1:5" x14ac:dyDescent="0.3">
      <c r="A2425" s="31">
        <v>2682</v>
      </c>
      <c r="B2425" s="32" t="s">
        <v>4712</v>
      </c>
      <c r="C2425" s="33" t="s">
        <v>4713</v>
      </c>
      <c r="D2425" s="34" t="s">
        <v>12</v>
      </c>
      <c r="E2425" s="35">
        <v>27.67</v>
      </c>
    </row>
    <row r="2426" spans="1:5" x14ac:dyDescent="0.3">
      <c r="A2426" s="31">
        <v>2683</v>
      </c>
      <c r="B2426" s="32" t="s">
        <v>4714</v>
      </c>
      <c r="C2426" s="33" t="s">
        <v>4715</v>
      </c>
      <c r="D2426" s="34" t="s">
        <v>12</v>
      </c>
      <c r="E2426" s="35">
        <v>26.06</v>
      </c>
    </row>
    <row r="2427" spans="1:5" x14ac:dyDescent="0.3">
      <c r="A2427" s="31">
        <v>2684</v>
      </c>
      <c r="B2427" s="32" t="s">
        <v>4716</v>
      </c>
      <c r="C2427" s="33" t="s">
        <v>4717</v>
      </c>
      <c r="D2427" s="34" t="s">
        <v>12</v>
      </c>
      <c r="E2427" s="35">
        <v>27.95</v>
      </c>
    </row>
    <row r="2428" spans="1:5" x14ac:dyDescent="0.3">
      <c r="A2428" s="31">
        <v>2685</v>
      </c>
      <c r="B2428" s="32" t="s">
        <v>4718</v>
      </c>
      <c r="C2428" s="33" t="s">
        <v>4719</v>
      </c>
      <c r="D2428" s="34" t="s">
        <v>52</v>
      </c>
      <c r="E2428" s="35">
        <v>581.39</v>
      </c>
    </row>
    <row r="2429" spans="1:5" x14ac:dyDescent="0.3">
      <c r="A2429" s="31">
        <v>2686</v>
      </c>
      <c r="B2429" s="32" t="s">
        <v>4720</v>
      </c>
      <c r="C2429" s="33" t="s">
        <v>4721</v>
      </c>
      <c r="D2429" s="34" t="s">
        <v>12</v>
      </c>
      <c r="E2429" s="35">
        <v>26.96</v>
      </c>
    </row>
    <row r="2430" spans="1:5" x14ac:dyDescent="0.3">
      <c r="A2430" s="31">
        <v>2687</v>
      </c>
      <c r="B2430" s="32" t="s">
        <v>4722</v>
      </c>
      <c r="C2430" s="33" t="s">
        <v>4723</v>
      </c>
      <c r="D2430" s="34" t="s">
        <v>12</v>
      </c>
      <c r="E2430" s="35">
        <v>29.39</v>
      </c>
    </row>
    <row r="2431" spans="1:5" x14ac:dyDescent="0.3">
      <c r="A2431" s="31">
        <v>2688</v>
      </c>
      <c r="B2431" s="32" t="s">
        <v>4724</v>
      </c>
      <c r="C2431" s="33" t="s">
        <v>4725</v>
      </c>
      <c r="D2431" s="34" t="s">
        <v>12</v>
      </c>
      <c r="E2431" s="35">
        <v>28.15</v>
      </c>
    </row>
    <row r="2432" spans="1:5" x14ac:dyDescent="0.3">
      <c r="A2432" s="31">
        <v>2689</v>
      </c>
      <c r="B2432" s="32" t="s">
        <v>4726</v>
      </c>
      <c r="C2432" s="33" t="s">
        <v>4727</v>
      </c>
      <c r="D2432" s="34" t="s">
        <v>12</v>
      </c>
      <c r="E2432" s="35">
        <v>34.659999999999997</v>
      </c>
    </row>
    <row r="2433" spans="1:5" x14ac:dyDescent="0.3">
      <c r="A2433" s="31">
        <v>2690</v>
      </c>
      <c r="B2433" s="32" t="s">
        <v>4728</v>
      </c>
      <c r="C2433" s="33" t="s">
        <v>4729</v>
      </c>
      <c r="D2433" s="34" t="s">
        <v>12</v>
      </c>
      <c r="E2433" s="35">
        <v>60.48</v>
      </c>
    </row>
    <row r="2434" spans="1:5" x14ac:dyDescent="0.3">
      <c r="A2434" s="31">
        <v>2691</v>
      </c>
      <c r="B2434" s="32" t="s">
        <v>4730</v>
      </c>
      <c r="C2434" s="33" t="s">
        <v>4731</v>
      </c>
      <c r="D2434" s="34" t="s">
        <v>12</v>
      </c>
      <c r="E2434" s="35">
        <v>13.09</v>
      </c>
    </row>
    <row r="2435" spans="1:5" x14ac:dyDescent="0.3">
      <c r="A2435" s="31">
        <v>2692</v>
      </c>
      <c r="B2435" s="32" t="s">
        <v>4732</v>
      </c>
      <c r="C2435" s="33" t="s">
        <v>4733</v>
      </c>
      <c r="D2435" s="34" t="s">
        <v>12</v>
      </c>
      <c r="E2435" s="35">
        <v>29.63</v>
      </c>
    </row>
    <row r="2436" spans="1:5" x14ac:dyDescent="0.3">
      <c r="A2436" s="31">
        <v>2693</v>
      </c>
      <c r="B2436" s="32" t="s">
        <v>4734</v>
      </c>
      <c r="C2436" s="33" t="s">
        <v>4735</v>
      </c>
      <c r="D2436" s="34" t="s">
        <v>12</v>
      </c>
      <c r="E2436" s="35">
        <v>61.63</v>
      </c>
    </row>
    <row r="2437" spans="1:5" x14ac:dyDescent="0.3">
      <c r="A2437" s="31">
        <v>2694</v>
      </c>
      <c r="B2437" s="32" t="s">
        <v>4736</v>
      </c>
      <c r="C2437" s="33" t="s">
        <v>4737</v>
      </c>
      <c r="D2437" s="34" t="s">
        <v>12</v>
      </c>
      <c r="E2437" s="35">
        <v>27.11</v>
      </c>
    </row>
    <row r="2438" spans="1:5" x14ac:dyDescent="0.3">
      <c r="A2438" s="31">
        <v>2695</v>
      </c>
      <c r="B2438" s="32" t="s">
        <v>4738</v>
      </c>
      <c r="C2438" s="33" t="s">
        <v>4739</v>
      </c>
      <c r="D2438" s="34" t="s">
        <v>12</v>
      </c>
      <c r="E2438" s="35">
        <v>32.1</v>
      </c>
    </row>
    <row r="2439" spans="1:5" x14ac:dyDescent="0.3">
      <c r="A2439" s="31">
        <v>2696</v>
      </c>
      <c r="B2439" s="32" t="s">
        <v>4740</v>
      </c>
      <c r="C2439" s="33" t="s">
        <v>4741</v>
      </c>
      <c r="D2439" s="34" t="s">
        <v>12</v>
      </c>
      <c r="E2439" s="35">
        <v>33.53</v>
      </c>
    </row>
    <row r="2440" spans="1:5" x14ac:dyDescent="0.3">
      <c r="A2440" s="31">
        <v>2697</v>
      </c>
      <c r="B2440" s="32" t="s">
        <v>4742</v>
      </c>
      <c r="C2440" s="33" t="s">
        <v>4743</v>
      </c>
      <c r="D2440" s="34" t="s">
        <v>12</v>
      </c>
      <c r="E2440" s="35">
        <v>36.25</v>
      </c>
    </row>
    <row r="2441" spans="1:5" x14ac:dyDescent="0.3">
      <c r="A2441" s="31">
        <v>2698</v>
      </c>
      <c r="B2441" s="32" t="s">
        <v>4744</v>
      </c>
      <c r="C2441" s="33" t="s">
        <v>4745</v>
      </c>
      <c r="D2441" s="34" t="s">
        <v>12</v>
      </c>
      <c r="E2441" s="35">
        <v>39.19</v>
      </c>
    </row>
    <row r="2442" spans="1:5" ht="20.399999999999999" x14ac:dyDescent="0.3">
      <c r="A2442" s="31">
        <v>2699</v>
      </c>
      <c r="B2442" s="32" t="s">
        <v>4746</v>
      </c>
      <c r="C2442" s="33" t="s">
        <v>4747</v>
      </c>
      <c r="D2442" s="34" t="s">
        <v>12</v>
      </c>
      <c r="E2442" s="35">
        <v>37.08</v>
      </c>
    </row>
    <row r="2443" spans="1:5" ht="20.399999999999999" x14ac:dyDescent="0.3">
      <c r="A2443" s="31">
        <v>2700</v>
      </c>
      <c r="B2443" s="32" t="s">
        <v>4748</v>
      </c>
      <c r="C2443" s="33" t="s">
        <v>4749</v>
      </c>
      <c r="D2443" s="34" t="s">
        <v>12</v>
      </c>
      <c r="E2443" s="35">
        <v>64.05</v>
      </c>
    </row>
    <row r="2444" spans="1:5" x14ac:dyDescent="0.3">
      <c r="A2444" s="31">
        <v>2701</v>
      </c>
      <c r="B2444" s="32" t="s">
        <v>4750</v>
      </c>
      <c r="C2444" s="33" t="s">
        <v>4751</v>
      </c>
      <c r="D2444" s="34" t="s">
        <v>12</v>
      </c>
      <c r="E2444" s="35">
        <v>18.829999999999998</v>
      </c>
    </row>
    <row r="2445" spans="1:5" x14ac:dyDescent="0.3">
      <c r="A2445" s="31">
        <v>2702</v>
      </c>
      <c r="B2445" s="32" t="s">
        <v>4752</v>
      </c>
      <c r="C2445" s="33" t="s">
        <v>4753</v>
      </c>
      <c r="D2445" s="34" t="s">
        <v>12</v>
      </c>
      <c r="E2445" s="35">
        <v>43.11</v>
      </c>
    </row>
    <row r="2446" spans="1:5" x14ac:dyDescent="0.3">
      <c r="A2446" s="31">
        <v>2703</v>
      </c>
      <c r="B2446" s="32" t="s">
        <v>4754</v>
      </c>
      <c r="C2446" s="33" t="s">
        <v>4755</v>
      </c>
      <c r="D2446" s="34" t="s">
        <v>188</v>
      </c>
      <c r="E2446" s="35">
        <v>4.46</v>
      </c>
    </row>
    <row r="2447" spans="1:5" x14ac:dyDescent="0.3">
      <c r="A2447" s="31">
        <v>2704</v>
      </c>
      <c r="B2447" s="32" t="s">
        <v>4756</v>
      </c>
      <c r="C2447" s="33" t="s">
        <v>4757</v>
      </c>
      <c r="D2447" s="34" t="s">
        <v>12</v>
      </c>
      <c r="E2447" s="35">
        <v>34.229999999999997</v>
      </c>
    </row>
    <row r="2448" spans="1:5" x14ac:dyDescent="0.3">
      <c r="A2448" s="31">
        <v>2705</v>
      </c>
      <c r="B2448" s="32" t="s">
        <v>4758</v>
      </c>
      <c r="C2448" s="33" t="s">
        <v>4759</v>
      </c>
      <c r="D2448" s="34" t="s">
        <v>12</v>
      </c>
      <c r="E2448" s="35">
        <v>38.42</v>
      </c>
    </row>
    <row r="2449" spans="1:5" x14ac:dyDescent="0.3">
      <c r="A2449" s="31">
        <v>2706</v>
      </c>
      <c r="B2449" s="32" t="s">
        <v>4760</v>
      </c>
      <c r="C2449" s="33" t="s">
        <v>4761</v>
      </c>
      <c r="D2449" s="34" t="s">
        <v>99</v>
      </c>
      <c r="E2449" s="35">
        <v>4.45</v>
      </c>
    </row>
    <row r="2450" spans="1:5" x14ac:dyDescent="0.3">
      <c r="A2450" s="31">
        <v>2707</v>
      </c>
      <c r="B2450" s="32" t="s">
        <v>4762</v>
      </c>
      <c r="C2450" s="33" t="s">
        <v>4763</v>
      </c>
      <c r="D2450" s="34" t="s">
        <v>99</v>
      </c>
      <c r="E2450" s="35">
        <v>7.64</v>
      </c>
    </row>
    <row r="2451" spans="1:5" x14ac:dyDescent="0.3">
      <c r="A2451" s="31">
        <v>2708</v>
      </c>
      <c r="B2451" s="32" t="s">
        <v>4764</v>
      </c>
      <c r="C2451" s="33" t="s">
        <v>4765</v>
      </c>
      <c r="D2451" s="34" t="s">
        <v>99</v>
      </c>
      <c r="E2451" s="35">
        <v>7.97</v>
      </c>
    </row>
    <row r="2452" spans="1:5" x14ac:dyDescent="0.3">
      <c r="A2452" s="31">
        <v>2709</v>
      </c>
      <c r="B2452" s="32" t="s">
        <v>4766</v>
      </c>
      <c r="C2452" s="33" t="s">
        <v>4767</v>
      </c>
      <c r="D2452" s="34" t="s">
        <v>99</v>
      </c>
      <c r="E2452" s="35">
        <v>4.76</v>
      </c>
    </row>
    <row r="2453" spans="1:5" x14ac:dyDescent="0.3">
      <c r="A2453" s="31">
        <v>2710</v>
      </c>
      <c r="B2453" s="32" t="s">
        <v>4768</v>
      </c>
      <c r="C2453" s="33" t="s">
        <v>4769</v>
      </c>
      <c r="D2453" s="34" t="s">
        <v>99</v>
      </c>
      <c r="E2453" s="35">
        <v>15.38</v>
      </c>
    </row>
    <row r="2454" spans="1:5" x14ac:dyDescent="0.3">
      <c r="A2454" s="31">
        <v>2711</v>
      </c>
      <c r="B2454" s="32" t="s">
        <v>4770</v>
      </c>
      <c r="C2454" s="33" t="s">
        <v>4771</v>
      </c>
      <c r="D2454" s="34" t="s">
        <v>99</v>
      </c>
      <c r="E2454" s="35">
        <v>10.08</v>
      </c>
    </row>
    <row r="2455" spans="1:5" x14ac:dyDescent="0.3">
      <c r="A2455" s="31">
        <v>2712</v>
      </c>
      <c r="B2455" s="32" t="s">
        <v>4772</v>
      </c>
      <c r="C2455" s="33" t="s">
        <v>4773</v>
      </c>
      <c r="D2455" s="34" t="s">
        <v>99</v>
      </c>
      <c r="E2455" s="35">
        <v>10.08</v>
      </c>
    </row>
    <row r="2456" spans="1:5" x14ac:dyDescent="0.3">
      <c r="A2456" s="31">
        <v>2713</v>
      </c>
      <c r="B2456" s="32" t="s">
        <v>4774</v>
      </c>
      <c r="C2456" s="33" t="s">
        <v>4775</v>
      </c>
      <c r="D2456" s="34" t="s">
        <v>99</v>
      </c>
      <c r="E2456" s="35">
        <v>14.81</v>
      </c>
    </row>
    <row r="2457" spans="1:5" x14ac:dyDescent="0.3">
      <c r="A2457" s="31">
        <v>2714</v>
      </c>
      <c r="B2457" s="32" t="s">
        <v>4776</v>
      </c>
      <c r="C2457" s="33" t="s">
        <v>4777</v>
      </c>
      <c r="D2457" s="34" t="s">
        <v>99</v>
      </c>
      <c r="E2457" s="35">
        <v>16</v>
      </c>
    </row>
    <row r="2458" spans="1:5" x14ac:dyDescent="0.3">
      <c r="A2458" s="31">
        <v>2715</v>
      </c>
      <c r="B2458" s="32" t="s">
        <v>4778</v>
      </c>
      <c r="C2458" s="33" t="s">
        <v>4779</v>
      </c>
      <c r="D2458" s="34" t="s">
        <v>99</v>
      </c>
      <c r="E2458" s="35">
        <v>7.99</v>
      </c>
    </row>
    <row r="2459" spans="1:5" x14ac:dyDescent="0.3">
      <c r="A2459" s="31">
        <v>2716</v>
      </c>
      <c r="B2459" s="32" t="s">
        <v>4780</v>
      </c>
      <c r="C2459" s="33" t="s">
        <v>4781</v>
      </c>
      <c r="D2459" s="34" t="s">
        <v>99</v>
      </c>
      <c r="E2459" s="35">
        <v>8.27</v>
      </c>
    </row>
    <row r="2460" spans="1:5" x14ac:dyDescent="0.3">
      <c r="A2460" s="31">
        <v>2717</v>
      </c>
      <c r="B2460" s="32" t="s">
        <v>4782</v>
      </c>
      <c r="C2460" s="33" t="s">
        <v>4783</v>
      </c>
      <c r="D2460" s="34" t="s">
        <v>99</v>
      </c>
      <c r="E2460" s="35">
        <v>10.94</v>
      </c>
    </row>
    <row r="2461" spans="1:5" x14ac:dyDescent="0.3">
      <c r="A2461" s="31">
        <v>2718</v>
      </c>
      <c r="B2461" s="32" t="s">
        <v>4784</v>
      </c>
      <c r="C2461" s="33" t="s">
        <v>4785</v>
      </c>
      <c r="D2461" s="34" t="s">
        <v>99</v>
      </c>
      <c r="E2461" s="35">
        <v>11.23</v>
      </c>
    </row>
    <row r="2462" spans="1:5" x14ac:dyDescent="0.3">
      <c r="A2462" s="31">
        <v>2719</v>
      </c>
      <c r="B2462" s="32" t="s">
        <v>4786</v>
      </c>
      <c r="C2462" s="33" t="s">
        <v>4787</v>
      </c>
      <c r="D2462" s="34" t="s">
        <v>99</v>
      </c>
      <c r="E2462" s="35">
        <v>14.18</v>
      </c>
    </row>
    <row r="2463" spans="1:5" x14ac:dyDescent="0.3">
      <c r="A2463" s="31">
        <v>2720</v>
      </c>
      <c r="B2463" s="32" t="s">
        <v>4788</v>
      </c>
      <c r="C2463" s="33" t="s">
        <v>4789</v>
      </c>
      <c r="D2463" s="34" t="s">
        <v>99</v>
      </c>
      <c r="E2463" s="35">
        <v>14.18</v>
      </c>
    </row>
    <row r="2464" spans="1:5" x14ac:dyDescent="0.3">
      <c r="A2464" s="31">
        <v>2721</v>
      </c>
      <c r="B2464" s="32" t="s">
        <v>4790</v>
      </c>
      <c r="C2464" s="33" t="s">
        <v>4791</v>
      </c>
      <c r="D2464" s="34" t="s">
        <v>99</v>
      </c>
      <c r="E2464" s="35">
        <v>15.33</v>
      </c>
    </row>
    <row r="2465" spans="1:5" x14ac:dyDescent="0.3">
      <c r="A2465" s="31">
        <v>2727</v>
      </c>
      <c r="B2465" s="32" t="s">
        <v>4792</v>
      </c>
      <c r="C2465" s="33" t="s">
        <v>4793</v>
      </c>
      <c r="D2465" s="34" t="s">
        <v>99</v>
      </c>
      <c r="E2465" s="35">
        <v>18.87</v>
      </c>
    </row>
    <row r="2466" spans="1:5" x14ac:dyDescent="0.3">
      <c r="A2466" s="31">
        <v>2728</v>
      </c>
      <c r="B2466" s="32" t="s">
        <v>4794</v>
      </c>
      <c r="C2466" s="33" t="s">
        <v>4795</v>
      </c>
      <c r="D2466" s="34" t="s">
        <v>99</v>
      </c>
      <c r="E2466" s="35">
        <v>13.18</v>
      </c>
    </row>
    <row r="2467" spans="1:5" x14ac:dyDescent="0.3">
      <c r="A2467" s="31">
        <v>2729</v>
      </c>
      <c r="B2467" s="32" t="s">
        <v>4796</v>
      </c>
      <c r="C2467" s="33" t="s">
        <v>4797</v>
      </c>
      <c r="D2467" s="34" t="s">
        <v>99</v>
      </c>
      <c r="E2467" s="35">
        <v>13.67</v>
      </c>
    </row>
    <row r="2468" spans="1:5" x14ac:dyDescent="0.3">
      <c r="A2468" s="31">
        <v>2730</v>
      </c>
      <c r="B2468" s="32" t="s">
        <v>4798</v>
      </c>
      <c r="C2468" s="33" t="s">
        <v>4799</v>
      </c>
      <c r="D2468" s="34" t="s">
        <v>99</v>
      </c>
      <c r="E2468" s="35">
        <v>16.53</v>
      </c>
    </row>
    <row r="2469" spans="1:5" x14ac:dyDescent="0.3">
      <c r="A2469" s="31">
        <v>2731</v>
      </c>
      <c r="B2469" s="32" t="s">
        <v>4800</v>
      </c>
      <c r="C2469" s="33" t="s">
        <v>4801</v>
      </c>
      <c r="D2469" s="34" t="s">
        <v>99</v>
      </c>
      <c r="E2469" s="35">
        <v>17.5</v>
      </c>
    </row>
    <row r="2470" spans="1:5" x14ac:dyDescent="0.3">
      <c r="A2470" s="31">
        <v>2732</v>
      </c>
      <c r="B2470" s="32" t="s">
        <v>4802</v>
      </c>
      <c r="C2470" s="33" t="s">
        <v>4803</v>
      </c>
      <c r="D2470" s="34" t="s">
        <v>52</v>
      </c>
      <c r="E2470" s="35">
        <v>581.39</v>
      </c>
    </row>
    <row r="2471" spans="1:5" x14ac:dyDescent="0.3">
      <c r="A2471" s="31">
        <v>2733</v>
      </c>
      <c r="B2471" s="32" t="s">
        <v>4804</v>
      </c>
      <c r="C2471" s="33" t="s">
        <v>4805</v>
      </c>
      <c r="D2471" s="34" t="s">
        <v>12</v>
      </c>
      <c r="E2471" s="35">
        <v>10.16</v>
      </c>
    </row>
    <row r="2472" spans="1:5" x14ac:dyDescent="0.3">
      <c r="A2472" s="31">
        <v>2734</v>
      </c>
      <c r="B2472" s="32" t="s">
        <v>4806</v>
      </c>
      <c r="C2472" s="33" t="s">
        <v>4807</v>
      </c>
      <c r="D2472" s="34" t="s">
        <v>12</v>
      </c>
      <c r="E2472" s="35">
        <v>26.29</v>
      </c>
    </row>
    <row r="2473" spans="1:5" x14ac:dyDescent="0.3">
      <c r="A2473" s="31">
        <v>2735</v>
      </c>
      <c r="B2473" s="32" t="s">
        <v>4808</v>
      </c>
      <c r="C2473" s="33" t="s">
        <v>4697</v>
      </c>
      <c r="D2473" s="34" t="s">
        <v>12</v>
      </c>
      <c r="E2473" s="35">
        <v>27.9</v>
      </c>
    </row>
    <row r="2474" spans="1:5" x14ac:dyDescent="0.3">
      <c r="A2474" s="31">
        <v>2736</v>
      </c>
      <c r="B2474" s="32" t="s">
        <v>4809</v>
      </c>
      <c r="C2474" s="33" t="s">
        <v>4810</v>
      </c>
      <c r="D2474" s="34" t="s">
        <v>12</v>
      </c>
      <c r="E2474" s="35">
        <v>27.45</v>
      </c>
    </row>
    <row r="2475" spans="1:5" x14ac:dyDescent="0.3">
      <c r="A2475" s="31">
        <v>2737</v>
      </c>
      <c r="B2475" s="32" t="s">
        <v>4811</v>
      </c>
      <c r="C2475" s="33" t="s">
        <v>4812</v>
      </c>
      <c r="D2475" s="34" t="s">
        <v>12</v>
      </c>
      <c r="E2475" s="35">
        <v>26.29</v>
      </c>
    </row>
    <row r="2476" spans="1:5" x14ac:dyDescent="0.3">
      <c r="A2476" s="31">
        <v>2738</v>
      </c>
      <c r="B2476" s="32" t="s">
        <v>4813</v>
      </c>
      <c r="C2476" s="33" t="s">
        <v>4814</v>
      </c>
      <c r="D2476" s="34" t="s">
        <v>12</v>
      </c>
      <c r="E2476" s="35">
        <v>39.71</v>
      </c>
    </row>
    <row r="2477" spans="1:5" x14ac:dyDescent="0.3">
      <c r="A2477" s="31">
        <v>2739</v>
      </c>
      <c r="B2477" s="32" t="s">
        <v>4815</v>
      </c>
      <c r="C2477" s="33" t="s">
        <v>4816</v>
      </c>
      <c r="D2477" s="34" t="s">
        <v>12</v>
      </c>
      <c r="E2477" s="35">
        <v>16.7</v>
      </c>
    </row>
    <row r="2478" spans="1:5" x14ac:dyDescent="0.3">
      <c r="A2478" s="31">
        <v>2740</v>
      </c>
      <c r="B2478" s="32" t="s">
        <v>4817</v>
      </c>
      <c r="C2478" s="33" t="s">
        <v>4818</v>
      </c>
      <c r="D2478" s="34" t="s">
        <v>12</v>
      </c>
      <c r="E2478" s="35">
        <v>30.22</v>
      </c>
    </row>
    <row r="2479" spans="1:5" x14ac:dyDescent="0.3">
      <c r="A2479" s="31">
        <v>2741</v>
      </c>
      <c r="B2479" s="32" t="s">
        <v>4819</v>
      </c>
      <c r="C2479" s="33" t="s">
        <v>4820</v>
      </c>
      <c r="D2479" s="34" t="s">
        <v>12</v>
      </c>
      <c r="E2479" s="35">
        <v>41.03</v>
      </c>
    </row>
    <row r="2480" spans="1:5" x14ac:dyDescent="0.3">
      <c r="A2480" s="31">
        <v>2742</v>
      </c>
      <c r="B2480" s="32" t="s">
        <v>4821</v>
      </c>
      <c r="C2480" s="33" t="s">
        <v>4822</v>
      </c>
      <c r="D2480" s="34" t="s">
        <v>12</v>
      </c>
      <c r="E2480" s="35">
        <v>25.75</v>
      </c>
    </row>
    <row r="2481" spans="1:5" x14ac:dyDescent="0.3">
      <c r="A2481" s="31">
        <v>2743</v>
      </c>
      <c r="B2481" s="32" t="s">
        <v>4823</v>
      </c>
      <c r="C2481" s="33" t="s">
        <v>4824</v>
      </c>
      <c r="D2481" s="34" t="s">
        <v>12</v>
      </c>
      <c r="E2481" s="35">
        <v>13.26</v>
      </c>
    </row>
    <row r="2482" spans="1:5" ht="20.399999999999999" x14ac:dyDescent="0.3">
      <c r="A2482" s="31">
        <v>2744</v>
      </c>
      <c r="B2482" s="32" t="s">
        <v>4825</v>
      </c>
      <c r="C2482" s="33" t="s">
        <v>4826</v>
      </c>
      <c r="D2482" s="34" t="s">
        <v>12</v>
      </c>
      <c r="E2482" s="35">
        <v>25.27</v>
      </c>
    </row>
    <row r="2483" spans="1:5" x14ac:dyDescent="0.3">
      <c r="A2483" s="31">
        <v>2745</v>
      </c>
      <c r="B2483" s="32" t="s">
        <v>4827</v>
      </c>
      <c r="C2483" s="33" t="s">
        <v>4828</v>
      </c>
      <c r="D2483" s="34" t="s">
        <v>12</v>
      </c>
      <c r="E2483" s="35">
        <v>12.42</v>
      </c>
    </row>
    <row r="2484" spans="1:5" ht="20.399999999999999" x14ac:dyDescent="0.3">
      <c r="A2484" s="31">
        <v>2746</v>
      </c>
      <c r="B2484" s="32" t="s">
        <v>4829</v>
      </c>
      <c r="C2484" s="33" t="s">
        <v>4701</v>
      </c>
      <c r="D2484" s="34" t="s">
        <v>12</v>
      </c>
      <c r="E2484" s="35">
        <v>31</v>
      </c>
    </row>
    <row r="2485" spans="1:5" ht="20.399999999999999" x14ac:dyDescent="0.3">
      <c r="A2485" s="31">
        <v>2747</v>
      </c>
      <c r="B2485" s="32" t="s">
        <v>4830</v>
      </c>
      <c r="C2485" s="33" t="s">
        <v>4703</v>
      </c>
      <c r="D2485" s="34" t="s">
        <v>12</v>
      </c>
      <c r="E2485" s="35">
        <v>20.350000000000001</v>
      </c>
    </row>
    <row r="2486" spans="1:5" x14ac:dyDescent="0.3">
      <c r="A2486" s="31">
        <v>2748</v>
      </c>
      <c r="B2486" s="32" t="s">
        <v>4831</v>
      </c>
      <c r="C2486" s="33" t="s">
        <v>4832</v>
      </c>
      <c r="D2486" s="34" t="s">
        <v>12</v>
      </c>
      <c r="E2486" s="35">
        <v>26.66</v>
      </c>
    </row>
    <row r="2487" spans="1:5" x14ac:dyDescent="0.3">
      <c r="A2487" s="31">
        <v>2749</v>
      </c>
      <c r="B2487" s="32" t="s">
        <v>4833</v>
      </c>
      <c r="C2487" s="33" t="s">
        <v>4834</v>
      </c>
      <c r="D2487" s="34" t="s">
        <v>871</v>
      </c>
      <c r="E2487" s="35">
        <v>15.93</v>
      </c>
    </row>
    <row r="2488" spans="1:5" x14ac:dyDescent="0.3">
      <c r="A2488" s="31">
        <v>2750</v>
      </c>
      <c r="B2488" s="32" t="s">
        <v>4835</v>
      </c>
      <c r="C2488" s="33" t="s">
        <v>4836</v>
      </c>
      <c r="D2488" s="34" t="s">
        <v>15</v>
      </c>
      <c r="E2488" s="35">
        <v>1392.2</v>
      </c>
    </row>
    <row r="2489" spans="1:5" x14ac:dyDescent="0.3">
      <c r="A2489" s="31">
        <v>2751</v>
      </c>
      <c r="B2489" s="32" t="s">
        <v>4837</v>
      </c>
      <c r="C2489" s="33" t="s">
        <v>4838</v>
      </c>
      <c r="D2489" s="34" t="s">
        <v>99</v>
      </c>
      <c r="E2489" s="35">
        <v>2.29</v>
      </c>
    </row>
    <row r="2490" spans="1:5" x14ac:dyDescent="0.3">
      <c r="A2490" s="31">
        <v>2752</v>
      </c>
      <c r="B2490" s="32" t="s">
        <v>4839</v>
      </c>
      <c r="C2490" s="33" t="s">
        <v>4717</v>
      </c>
      <c r="D2490" s="34" t="s">
        <v>12</v>
      </c>
      <c r="E2490" s="35">
        <v>27.95</v>
      </c>
    </row>
    <row r="2491" spans="1:5" x14ac:dyDescent="0.3">
      <c r="A2491" s="31">
        <v>2753</v>
      </c>
      <c r="B2491" s="32" t="s">
        <v>4840</v>
      </c>
      <c r="C2491" s="33" t="s">
        <v>4841</v>
      </c>
      <c r="D2491" s="34" t="s">
        <v>52</v>
      </c>
      <c r="E2491" s="35">
        <v>581.39</v>
      </c>
    </row>
    <row r="2492" spans="1:5" x14ac:dyDescent="0.3">
      <c r="A2492" s="31">
        <v>2754</v>
      </c>
      <c r="B2492" s="32" t="s">
        <v>4842</v>
      </c>
      <c r="C2492" s="33" t="s">
        <v>4843</v>
      </c>
      <c r="D2492" s="34" t="s">
        <v>12</v>
      </c>
      <c r="E2492" s="35">
        <v>2.06</v>
      </c>
    </row>
    <row r="2493" spans="1:5" x14ac:dyDescent="0.3">
      <c r="A2493" s="31">
        <v>2755</v>
      </c>
      <c r="B2493" s="32" t="s">
        <v>4844</v>
      </c>
      <c r="C2493" s="33" t="s">
        <v>4845</v>
      </c>
      <c r="D2493" s="34" t="s">
        <v>12</v>
      </c>
      <c r="E2493" s="35">
        <v>3.96</v>
      </c>
    </row>
    <row r="2494" spans="1:5" x14ac:dyDescent="0.3">
      <c r="A2494" s="31">
        <v>2756</v>
      </c>
      <c r="B2494" s="32" t="s">
        <v>4846</v>
      </c>
      <c r="C2494" s="33" t="s">
        <v>4847</v>
      </c>
      <c r="D2494" s="34" t="s">
        <v>12</v>
      </c>
      <c r="E2494" s="35">
        <v>5.53</v>
      </c>
    </row>
    <row r="2495" spans="1:5" x14ac:dyDescent="0.3">
      <c r="A2495" s="31">
        <v>2757</v>
      </c>
      <c r="B2495" s="32" t="s">
        <v>4848</v>
      </c>
      <c r="C2495" s="33" t="s">
        <v>4849</v>
      </c>
      <c r="D2495" s="34" t="s">
        <v>4850</v>
      </c>
      <c r="E2495" s="35">
        <v>6.87</v>
      </c>
    </row>
    <row r="2496" spans="1:5" ht="20.399999999999999" x14ac:dyDescent="0.3">
      <c r="A2496" s="31">
        <v>2758</v>
      </c>
      <c r="B2496" s="32" t="s">
        <v>4851</v>
      </c>
      <c r="C2496" s="33" t="s">
        <v>4852</v>
      </c>
      <c r="D2496" s="34" t="s">
        <v>99</v>
      </c>
      <c r="E2496" s="35">
        <v>1.1000000000000001</v>
      </c>
    </row>
    <row r="2497" spans="1:5" ht="20.399999999999999" x14ac:dyDescent="0.3">
      <c r="A2497" s="31">
        <v>2759</v>
      </c>
      <c r="B2497" s="32" t="s">
        <v>4853</v>
      </c>
      <c r="C2497" s="33" t="s">
        <v>4854</v>
      </c>
      <c r="D2497" s="34" t="s">
        <v>12</v>
      </c>
      <c r="E2497" s="35">
        <v>7.4</v>
      </c>
    </row>
    <row r="2498" spans="1:5" x14ac:dyDescent="0.3">
      <c r="A2498" s="31">
        <v>2760</v>
      </c>
      <c r="B2498" s="32" t="s">
        <v>4855</v>
      </c>
      <c r="C2498" s="33" t="s">
        <v>4856</v>
      </c>
      <c r="D2498" s="34" t="s">
        <v>12</v>
      </c>
      <c r="E2498" s="35">
        <v>7.4</v>
      </c>
    </row>
    <row r="2499" spans="1:5" x14ac:dyDescent="0.3">
      <c r="A2499" s="31">
        <v>2761</v>
      </c>
      <c r="B2499" s="32" t="s">
        <v>4857</v>
      </c>
      <c r="C2499" s="33" t="s">
        <v>4858</v>
      </c>
      <c r="D2499" s="34" t="s">
        <v>12</v>
      </c>
      <c r="E2499" s="35">
        <v>7.4</v>
      </c>
    </row>
    <row r="2500" spans="1:5" ht="20.399999999999999" x14ac:dyDescent="0.3">
      <c r="A2500" s="31">
        <v>2762</v>
      </c>
      <c r="B2500" s="32" t="s">
        <v>4859</v>
      </c>
      <c r="C2500" s="33" t="s">
        <v>4860</v>
      </c>
      <c r="D2500" s="34" t="s">
        <v>99</v>
      </c>
      <c r="E2500" s="35">
        <v>1.48</v>
      </c>
    </row>
    <row r="2501" spans="1:5" x14ac:dyDescent="0.3">
      <c r="A2501" s="31">
        <v>2763</v>
      </c>
      <c r="B2501" s="32" t="s">
        <v>4861</v>
      </c>
      <c r="C2501" s="33" t="s">
        <v>4862</v>
      </c>
      <c r="D2501" s="34" t="s">
        <v>12</v>
      </c>
      <c r="E2501" s="35">
        <v>25.76</v>
      </c>
    </row>
    <row r="2502" spans="1:5" x14ac:dyDescent="0.3">
      <c r="A2502" s="31">
        <v>2764</v>
      </c>
      <c r="B2502" s="32" t="s">
        <v>4863</v>
      </c>
      <c r="C2502" s="33" t="s">
        <v>4864</v>
      </c>
      <c r="D2502" s="34" t="s">
        <v>52</v>
      </c>
      <c r="E2502" s="35">
        <v>581.39</v>
      </c>
    </row>
    <row r="2503" spans="1:5" x14ac:dyDescent="0.3">
      <c r="A2503" s="31">
        <v>2765</v>
      </c>
      <c r="B2503" s="32" t="s">
        <v>4865</v>
      </c>
      <c r="C2503" s="33" t="s">
        <v>4866</v>
      </c>
      <c r="D2503" s="34" t="s">
        <v>12</v>
      </c>
      <c r="E2503" s="35">
        <v>22.96</v>
      </c>
    </row>
    <row r="2504" spans="1:5" x14ac:dyDescent="0.3">
      <c r="A2504" s="31">
        <v>2766</v>
      </c>
      <c r="B2504" s="32" t="s">
        <v>4867</v>
      </c>
      <c r="C2504" s="33" t="s">
        <v>4868</v>
      </c>
      <c r="D2504" s="34" t="s">
        <v>12</v>
      </c>
      <c r="E2504" s="35">
        <v>18.89</v>
      </c>
    </row>
    <row r="2505" spans="1:5" ht="20.399999999999999" x14ac:dyDescent="0.3">
      <c r="A2505" s="31">
        <v>2767</v>
      </c>
      <c r="B2505" s="32" t="s">
        <v>4869</v>
      </c>
      <c r="C2505" s="33" t="s">
        <v>4870</v>
      </c>
      <c r="D2505" s="34" t="s">
        <v>12</v>
      </c>
      <c r="E2505" s="35">
        <v>21.81</v>
      </c>
    </row>
    <row r="2506" spans="1:5" x14ac:dyDescent="0.3">
      <c r="A2506" s="31">
        <v>2768</v>
      </c>
      <c r="B2506" s="32" t="s">
        <v>4871</v>
      </c>
      <c r="C2506" s="33" t="s">
        <v>4872</v>
      </c>
      <c r="D2506" s="34" t="s">
        <v>12</v>
      </c>
      <c r="E2506" s="35">
        <v>17.5</v>
      </c>
    </row>
    <row r="2507" spans="1:5" x14ac:dyDescent="0.3">
      <c r="A2507" s="31">
        <v>2769</v>
      </c>
      <c r="B2507" s="32" t="s">
        <v>4873</v>
      </c>
      <c r="C2507" s="33" t="s">
        <v>4874</v>
      </c>
      <c r="D2507" s="34" t="s">
        <v>12</v>
      </c>
      <c r="E2507" s="35">
        <v>30.1</v>
      </c>
    </row>
    <row r="2508" spans="1:5" x14ac:dyDescent="0.3">
      <c r="A2508" s="31">
        <v>2775</v>
      </c>
      <c r="B2508" s="32" t="s">
        <v>4875</v>
      </c>
      <c r="C2508" s="33" t="s">
        <v>4876</v>
      </c>
      <c r="D2508" s="34" t="s">
        <v>99</v>
      </c>
      <c r="E2508" s="35">
        <v>4.38</v>
      </c>
    </row>
    <row r="2509" spans="1:5" x14ac:dyDescent="0.3">
      <c r="A2509" s="31">
        <v>2776</v>
      </c>
      <c r="B2509" s="32" t="s">
        <v>4877</v>
      </c>
      <c r="C2509" s="33" t="s">
        <v>4878</v>
      </c>
      <c r="D2509" s="34" t="s">
        <v>12</v>
      </c>
      <c r="E2509" s="35">
        <v>34.35</v>
      </c>
    </row>
    <row r="2510" spans="1:5" x14ac:dyDescent="0.3">
      <c r="A2510" s="31">
        <v>2777</v>
      </c>
      <c r="B2510" s="32" t="s">
        <v>4879</v>
      </c>
      <c r="C2510" s="33" t="s">
        <v>4880</v>
      </c>
      <c r="D2510" s="34" t="s">
        <v>12</v>
      </c>
      <c r="E2510" s="35">
        <v>8.8699999999999992</v>
      </c>
    </row>
    <row r="2511" spans="1:5" x14ac:dyDescent="0.3">
      <c r="A2511" s="31">
        <v>2778</v>
      </c>
      <c r="B2511" s="32" t="s">
        <v>4881</v>
      </c>
      <c r="C2511" s="33" t="s">
        <v>4882</v>
      </c>
      <c r="D2511" s="34" t="s">
        <v>12</v>
      </c>
      <c r="E2511" s="35">
        <v>22.48</v>
      </c>
    </row>
    <row r="2512" spans="1:5" x14ac:dyDescent="0.3">
      <c r="A2512" s="31">
        <v>2779</v>
      </c>
      <c r="B2512" s="32" t="s">
        <v>4883</v>
      </c>
      <c r="C2512" s="33" t="s">
        <v>4884</v>
      </c>
      <c r="D2512" s="34" t="s">
        <v>12</v>
      </c>
      <c r="E2512" s="35">
        <v>35.049999999999997</v>
      </c>
    </row>
    <row r="2513" spans="1:5" x14ac:dyDescent="0.3">
      <c r="A2513" s="31">
        <v>2780</v>
      </c>
      <c r="B2513" s="32" t="s">
        <v>4885</v>
      </c>
      <c r="C2513" s="33" t="s">
        <v>4886</v>
      </c>
      <c r="D2513" s="34" t="s">
        <v>12</v>
      </c>
      <c r="E2513" s="35">
        <v>28.56</v>
      </c>
    </row>
    <row r="2514" spans="1:5" ht="20.399999999999999" x14ac:dyDescent="0.3">
      <c r="A2514" s="31">
        <v>2781</v>
      </c>
      <c r="B2514" s="32" t="s">
        <v>4887</v>
      </c>
      <c r="C2514" s="33" t="s">
        <v>4888</v>
      </c>
      <c r="D2514" s="34" t="s">
        <v>99</v>
      </c>
      <c r="E2514" s="35">
        <v>3.47</v>
      </c>
    </row>
    <row r="2515" spans="1:5" x14ac:dyDescent="0.3">
      <c r="A2515" s="31">
        <v>2782</v>
      </c>
      <c r="B2515" s="32" t="s">
        <v>4889</v>
      </c>
      <c r="C2515" s="33" t="s">
        <v>4890</v>
      </c>
      <c r="D2515" s="34" t="s">
        <v>12</v>
      </c>
      <c r="E2515" s="35">
        <v>22.11</v>
      </c>
    </row>
    <row r="2516" spans="1:5" x14ac:dyDescent="0.3">
      <c r="A2516" s="31">
        <v>2783</v>
      </c>
      <c r="B2516" s="32" t="s">
        <v>4891</v>
      </c>
      <c r="C2516" s="33" t="s">
        <v>4892</v>
      </c>
      <c r="D2516" s="34" t="s">
        <v>15</v>
      </c>
      <c r="E2516" s="35">
        <v>802.9</v>
      </c>
    </row>
    <row r="2517" spans="1:5" x14ac:dyDescent="0.3">
      <c r="A2517" s="31">
        <v>2784</v>
      </c>
      <c r="B2517" s="32" t="s">
        <v>4893</v>
      </c>
      <c r="C2517" s="33" t="s">
        <v>4838</v>
      </c>
      <c r="D2517" s="34" t="s">
        <v>99</v>
      </c>
      <c r="E2517" s="35">
        <v>2</v>
      </c>
    </row>
    <row r="2518" spans="1:5" x14ac:dyDescent="0.3">
      <c r="A2518" s="31">
        <v>2785</v>
      </c>
      <c r="B2518" s="32" t="s">
        <v>4894</v>
      </c>
      <c r="C2518" s="33" t="s">
        <v>4895</v>
      </c>
      <c r="D2518" s="34" t="s">
        <v>12</v>
      </c>
      <c r="E2518" s="35">
        <v>16.22</v>
      </c>
    </row>
    <row r="2519" spans="1:5" x14ac:dyDescent="0.3">
      <c r="A2519" s="31">
        <v>2786</v>
      </c>
      <c r="B2519" s="32" t="s">
        <v>4896</v>
      </c>
      <c r="C2519" s="33" t="s">
        <v>4897</v>
      </c>
      <c r="D2519" s="34" t="s">
        <v>12</v>
      </c>
      <c r="E2519" s="35">
        <v>20.04</v>
      </c>
    </row>
    <row r="2520" spans="1:5" ht="20.399999999999999" x14ac:dyDescent="0.3">
      <c r="A2520" s="31">
        <v>2787</v>
      </c>
      <c r="B2520" s="32" t="s">
        <v>4898</v>
      </c>
      <c r="C2520" s="33" t="s">
        <v>4899</v>
      </c>
      <c r="D2520" s="34" t="s">
        <v>12</v>
      </c>
      <c r="E2520" s="35">
        <v>30.96</v>
      </c>
    </row>
    <row r="2521" spans="1:5" x14ac:dyDescent="0.3">
      <c r="A2521" s="31">
        <v>2788</v>
      </c>
      <c r="B2521" s="32" t="s">
        <v>4900</v>
      </c>
      <c r="C2521" s="33" t="s">
        <v>4901</v>
      </c>
      <c r="D2521" s="34" t="s">
        <v>12</v>
      </c>
      <c r="E2521" s="35">
        <v>32.590000000000003</v>
      </c>
    </row>
    <row r="2522" spans="1:5" x14ac:dyDescent="0.3">
      <c r="A2522" s="31">
        <v>2789</v>
      </c>
      <c r="B2522" s="32" t="s">
        <v>4902</v>
      </c>
      <c r="C2522" s="33" t="s">
        <v>4903</v>
      </c>
      <c r="D2522" s="34" t="s">
        <v>12</v>
      </c>
      <c r="E2522" s="35">
        <v>19.37</v>
      </c>
    </row>
    <row r="2523" spans="1:5" x14ac:dyDescent="0.3">
      <c r="A2523" s="31">
        <v>2790</v>
      </c>
      <c r="B2523" s="32" t="s">
        <v>4904</v>
      </c>
      <c r="C2523" s="33" t="s">
        <v>4905</v>
      </c>
      <c r="D2523" s="34" t="s">
        <v>12</v>
      </c>
      <c r="E2523" s="35">
        <v>21.39</v>
      </c>
    </row>
    <row r="2524" spans="1:5" x14ac:dyDescent="0.3">
      <c r="A2524" s="31">
        <v>2791</v>
      </c>
      <c r="B2524" s="32" t="s">
        <v>4906</v>
      </c>
      <c r="C2524" s="33" t="s">
        <v>4907</v>
      </c>
      <c r="D2524" s="34" t="s">
        <v>12</v>
      </c>
      <c r="E2524" s="35">
        <v>20.239999999999998</v>
      </c>
    </row>
    <row r="2525" spans="1:5" x14ac:dyDescent="0.3">
      <c r="A2525" s="31">
        <v>2792</v>
      </c>
      <c r="B2525" s="32" t="s">
        <v>4908</v>
      </c>
      <c r="C2525" s="33" t="s">
        <v>4909</v>
      </c>
      <c r="D2525" s="34" t="s">
        <v>12</v>
      </c>
      <c r="E2525" s="35">
        <v>19.07</v>
      </c>
    </row>
    <row r="2526" spans="1:5" x14ac:dyDescent="0.3">
      <c r="A2526" s="31">
        <v>2793</v>
      </c>
      <c r="B2526" s="32" t="s">
        <v>4910</v>
      </c>
      <c r="C2526" s="33" t="s">
        <v>4911</v>
      </c>
      <c r="D2526" s="34" t="s">
        <v>12</v>
      </c>
      <c r="E2526" s="35">
        <v>18.22</v>
      </c>
    </row>
    <row r="2527" spans="1:5" x14ac:dyDescent="0.3">
      <c r="A2527" s="31">
        <v>2794</v>
      </c>
      <c r="B2527" s="32" t="s">
        <v>4912</v>
      </c>
      <c r="C2527" s="33" t="s">
        <v>4913</v>
      </c>
      <c r="D2527" s="34" t="s">
        <v>12</v>
      </c>
      <c r="E2527" s="35">
        <v>20.7</v>
      </c>
    </row>
    <row r="2528" spans="1:5" x14ac:dyDescent="0.3">
      <c r="A2528" s="31">
        <v>2795</v>
      </c>
      <c r="B2528" s="32" t="s">
        <v>4914</v>
      </c>
      <c r="C2528" s="33" t="s">
        <v>4915</v>
      </c>
      <c r="D2528" s="34" t="s">
        <v>12</v>
      </c>
      <c r="E2528" s="35">
        <v>51.6</v>
      </c>
    </row>
    <row r="2529" spans="1:8" x14ac:dyDescent="0.3">
      <c r="A2529" s="31">
        <v>2796</v>
      </c>
      <c r="B2529" s="32" t="s">
        <v>4916</v>
      </c>
      <c r="C2529" s="33" t="s">
        <v>4917</v>
      </c>
      <c r="D2529" s="34" t="s">
        <v>12</v>
      </c>
      <c r="E2529" s="35">
        <v>77.91</v>
      </c>
    </row>
    <row r="2530" spans="1:8" x14ac:dyDescent="0.3">
      <c r="A2530" s="31">
        <v>2797</v>
      </c>
      <c r="B2530" s="32" t="s">
        <v>4918</v>
      </c>
      <c r="C2530" s="33" t="s">
        <v>4919</v>
      </c>
      <c r="D2530" s="34" t="s">
        <v>12</v>
      </c>
      <c r="E2530" s="35">
        <v>12.13</v>
      </c>
    </row>
    <row r="2531" spans="1:8" x14ac:dyDescent="0.3">
      <c r="A2531" s="31">
        <v>2798</v>
      </c>
      <c r="B2531" s="32" t="s">
        <v>4920</v>
      </c>
      <c r="C2531" s="33" t="s">
        <v>4921</v>
      </c>
      <c r="D2531" s="34" t="s">
        <v>12</v>
      </c>
      <c r="E2531" s="35">
        <v>24.34</v>
      </c>
    </row>
    <row r="2532" spans="1:8" x14ac:dyDescent="0.3">
      <c r="A2532" s="31">
        <v>2799</v>
      </c>
      <c r="B2532" s="32" t="s">
        <v>4922</v>
      </c>
      <c r="C2532" s="33" t="s">
        <v>4923</v>
      </c>
      <c r="D2532" s="34" t="s">
        <v>12</v>
      </c>
      <c r="E2532" s="35">
        <v>13.94</v>
      </c>
    </row>
    <row r="2533" spans="1:8" x14ac:dyDescent="0.3">
      <c r="A2533" s="31">
        <v>2800</v>
      </c>
      <c r="B2533" s="32" t="s">
        <v>4924</v>
      </c>
      <c r="C2533" s="33" t="s">
        <v>4925</v>
      </c>
      <c r="D2533" s="34" t="s">
        <v>12</v>
      </c>
      <c r="E2533" s="35">
        <v>26.56</v>
      </c>
    </row>
    <row r="2534" spans="1:8" x14ac:dyDescent="0.3">
      <c r="A2534" s="31">
        <v>2801</v>
      </c>
      <c r="B2534" s="32" t="s">
        <v>4926</v>
      </c>
      <c r="C2534" s="33" t="s">
        <v>4927</v>
      </c>
      <c r="D2534" s="34" t="s">
        <v>188</v>
      </c>
      <c r="E2534" s="35">
        <v>4.46</v>
      </c>
    </row>
    <row r="2535" spans="1:8" x14ac:dyDescent="0.3">
      <c r="A2535" s="31">
        <v>2802</v>
      </c>
      <c r="B2535" s="32" t="s">
        <v>4928</v>
      </c>
      <c r="C2535" s="33" t="s">
        <v>4929</v>
      </c>
      <c r="D2535" s="34" t="s">
        <v>52</v>
      </c>
      <c r="E2535" s="35">
        <v>581.39</v>
      </c>
    </row>
    <row r="2536" spans="1:8" ht="20.399999999999999" x14ac:dyDescent="0.3">
      <c r="A2536" s="31">
        <v>2803</v>
      </c>
      <c r="B2536" s="32" t="s">
        <v>4930</v>
      </c>
      <c r="C2536" s="33" t="s">
        <v>4931</v>
      </c>
      <c r="D2536" s="34" t="s">
        <v>99</v>
      </c>
      <c r="E2536" s="35">
        <v>573.77</v>
      </c>
    </row>
    <row r="2537" spans="1:8" ht="20.399999999999999" x14ac:dyDescent="0.3">
      <c r="A2537" s="31">
        <v>2804</v>
      </c>
      <c r="B2537" s="32" t="s">
        <v>4932</v>
      </c>
      <c r="C2537" s="33" t="s">
        <v>4933</v>
      </c>
      <c r="D2537" s="34" t="s">
        <v>99</v>
      </c>
      <c r="E2537" s="35">
        <v>693.09</v>
      </c>
      <c r="H2537" s="1" t="s">
        <v>403</v>
      </c>
    </row>
    <row r="2538" spans="1:8" x14ac:dyDescent="0.3">
      <c r="A2538" s="31">
        <v>2805</v>
      </c>
      <c r="B2538" s="32" t="s">
        <v>4934</v>
      </c>
      <c r="C2538" s="33" t="s">
        <v>4935</v>
      </c>
      <c r="D2538" s="34" t="s">
        <v>99</v>
      </c>
      <c r="E2538" s="35">
        <v>64.86</v>
      </c>
    </row>
    <row r="2539" spans="1:8" x14ac:dyDescent="0.3">
      <c r="A2539" s="31">
        <v>2806</v>
      </c>
      <c r="B2539" s="32" t="s">
        <v>4936</v>
      </c>
      <c r="C2539" s="33" t="s">
        <v>4937</v>
      </c>
      <c r="D2539" s="34" t="s">
        <v>99</v>
      </c>
      <c r="E2539" s="35">
        <v>216.95</v>
      </c>
    </row>
    <row r="2540" spans="1:8" x14ac:dyDescent="0.3">
      <c r="A2540" s="31">
        <v>2807</v>
      </c>
      <c r="B2540" s="32" t="s">
        <v>4938</v>
      </c>
      <c r="C2540" s="33" t="s">
        <v>4939</v>
      </c>
      <c r="D2540" s="34" t="s">
        <v>99</v>
      </c>
      <c r="E2540" s="35">
        <v>189.25</v>
      </c>
    </row>
    <row r="2541" spans="1:8" x14ac:dyDescent="0.3">
      <c r="A2541" s="31">
        <v>2808</v>
      </c>
      <c r="B2541" s="32" t="s">
        <v>4940</v>
      </c>
      <c r="C2541" s="33" t="s">
        <v>4941</v>
      </c>
      <c r="D2541" s="34" t="s">
        <v>99</v>
      </c>
      <c r="E2541" s="35">
        <v>550.5</v>
      </c>
    </row>
    <row r="2542" spans="1:8" x14ac:dyDescent="0.3">
      <c r="A2542" s="31">
        <v>2809</v>
      </c>
      <c r="B2542" s="32" t="s">
        <v>4942</v>
      </c>
      <c r="C2542" s="33" t="s">
        <v>4943</v>
      </c>
      <c r="D2542" s="34" t="s">
        <v>99</v>
      </c>
      <c r="E2542" s="35">
        <v>669.69</v>
      </c>
    </row>
    <row r="2543" spans="1:8" ht="20.399999999999999" x14ac:dyDescent="0.3">
      <c r="A2543" s="31">
        <v>2810</v>
      </c>
      <c r="B2543" s="32" t="s">
        <v>4944</v>
      </c>
      <c r="C2543" s="33" t="s">
        <v>4945</v>
      </c>
      <c r="D2543" s="34" t="s">
        <v>99</v>
      </c>
      <c r="E2543" s="35">
        <v>703.45</v>
      </c>
    </row>
    <row r="2544" spans="1:8" ht="20.399999999999999" x14ac:dyDescent="0.3">
      <c r="A2544" s="31">
        <v>2811</v>
      </c>
      <c r="B2544" s="32" t="s">
        <v>4946</v>
      </c>
      <c r="C2544" s="33" t="s">
        <v>4947</v>
      </c>
      <c r="D2544" s="34" t="s">
        <v>99</v>
      </c>
      <c r="E2544" s="35">
        <v>840.24</v>
      </c>
    </row>
    <row r="2545" spans="1:5" x14ac:dyDescent="0.3">
      <c r="A2545" s="31">
        <v>2812</v>
      </c>
      <c r="B2545" s="32" t="s">
        <v>4948</v>
      </c>
      <c r="C2545" s="33" t="s">
        <v>4949</v>
      </c>
      <c r="D2545" s="34" t="s">
        <v>99</v>
      </c>
      <c r="E2545" s="35">
        <v>1249.8900000000001</v>
      </c>
    </row>
    <row r="2546" spans="1:5" x14ac:dyDescent="0.3">
      <c r="A2546" s="31">
        <v>2813</v>
      </c>
      <c r="B2546" s="32" t="s">
        <v>4950</v>
      </c>
      <c r="C2546" s="33" t="s">
        <v>4951</v>
      </c>
      <c r="D2546" s="34" t="s">
        <v>99</v>
      </c>
      <c r="E2546" s="35">
        <v>1398.16</v>
      </c>
    </row>
    <row r="2547" spans="1:5" x14ac:dyDescent="0.3">
      <c r="A2547" s="31">
        <v>2814</v>
      </c>
      <c r="B2547" s="32" t="s">
        <v>4952</v>
      </c>
      <c r="C2547" s="33" t="s">
        <v>4953</v>
      </c>
      <c r="D2547" s="34" t="s">
        <v>99</v>
      </c>
      <c r="E2547" s="35">
        <v>1352.69</v>
      </c>
    </row>
    <row r="2548" spans="1:5" x14ac:dyDescent="0.3">
      <c r="A2548" s="31">
        <v>2815</v>
      </c>
      <c r="B2548" s="32" t="s">
        <v>4954</v>
      </c>
      <c r="C2548" s="33" t="s">
        <v>4955</v>
      </c>
      <c r="D2548" s="34" t="s">
        <v>99</v>
      </c>
      <c r="E2548" s="35">
        <v>1500.96</v>
      </c>
    </row>
    <row r="2549" spans="1:5" x14ac:dyDescent="0.3">
      <c r="A2549" s="31">
        <v>2816</v>
      </c>
      <c r="B2549" s="32" t="s">
        <v>4956</v>
      </c>
      <c r="C2549" s="33" t="s">
        <v>4957</v>
      </c>
      <c r="D2549" s="34" t="s">
        <v>99</v>
      </c>
      <c r="E2549" s="35">
        <v>996.52</v>
      </c>
    </row>
    <row r="2550" spans="1:5" x14ac:dyDescent="0.3">
      <c r="A2550" s="31">
        <v>2817</v>
      </c>
      <c r="B2550" s="32" t="s">
        <v>4958</v>
      </c>
      <c r="C2550" s="33" t="s">
        <v>4959</v>
      </c>
      <c r="D2550" s="34" t="s">
        <v>99</v>
      </c>
      <c r="E2550" s="35">
        <v>1106.01</v>
      </c>
    </row>
    <row r="2551" spans="1:5" x14ac:dyDescent="0.3">
      <c r="A2551" s="31">
        <v>2818</v>
      </c>
      <c r="B2551" s="32" t="s">
        <v>4960</v>
      </c>
      <c r="C2551" s="33" t="s">
        <v>4961</v>
      </c>
      <c r="D2551" s="34" t="s">
        <v>99</v>
      </c>
      <c r="E2551" s="35">
        <v>1093.1199999999999</v>
      </c>
    </row>
    <row r="2552" spans="1:5" x14ac:dyDescent="0.3">
      <c r="A2552" s="31">
        <v>2819</v>
      </c>
      <c r="B2552" s="32" t="s">
        <v>4962</v>
      </c>
      <c r="C2552" s="33" t="s">
        <v>4963</v>
      </c>
      <c r="D2552" s="34" t="s">
        <v>99</v>
      </c>
      <c r="E2552" s="35">
        <v>1216.44</v>
      </c>
    </row>
    <row r="2553" spans="1:5" x14ac:dyDescent="0.3">
      <c r="A2553" s="31">
        <v>2825</v>
      </c>
      <c r="B2553" s="32" t="s">
        <v>4964</v>
      </c>
      <c r="C2553" s="33" t="s">
        <v>1139</v>
      </c>
      <c r="D2553" s="34" t="s">
        <v>12</v>
      </c>
      <c r="E2553" s="35">
        <v>1276.31</v>
      </c>
    </row>
    <row r="2554" spans="1:5" x14ac:dyDescent="0.3">
      <c r="A2554" s="31">
        <v>2826</v>
      </c>
      <c r="B2554" s="32" t="s">
        <v>4965</v>
      </c>
      <c r="C2554" s="33" t="s">
        <v>4966</v>
      </c>
      <c r="D2554" s="34" t="s">
        <v>12</v>
      </c>
      <c r="E2554" s="35">
        <v>1113.32</v>
      </c>
    </row>
    <row r="2555" spans="1:5" ht="20.399999999999999" x14ac:dyDescent="0.3">
      <c r="A2555" s="31">
        <v>2827</v>
      </c>
      <c r="B2555" s="32" t="s">
        <v>4967</v>
      </c>
      <c r="C2555" s="33" t="s">
        <v>4968</v>
      </c>
      <c r="D2555" s="34" t="s">
        <v>12</v>
      </c>
      <c r="E2555" s="35">
        <v>604.67999999999995</v>
      </c>
    </row>
    <row r="2556" spans="1:5" x14ac:dyDescent="0.3">
      <c r="A2556" s="31">
        <v>2828</v>
      </c>
      <c r="B2556" s="32" t="s">
        <v>4969</v>
      </c>
      <c r="C2556" s="33" t="s">
        <v>4970</v>
      </c>
      <c r="D2556" s="34" t="s">
        <v>99</v>
      </c>
      <c r="E2556" s="35">
        <v>965.97</v>
      </c>
    </row>
    <row r="2557" spans="1:5" x14ac:dyDescent="0.3">
      <c r="A2557" s="31">
        <v>2829</v>
      </c>
      <c r="B2557" s="32" t="s">
        <v>4971</v>
      </c>
      <c r="C2557" s="33" t="s">
        <v>4972</v>
      </c>
      <c r="D2557" s="34" t="s">
        <v>99</v>
      </c>
      <c r="E2557" s="35">
        <v>1045.1300000000001</v>
      </c>
    </row>
    <row r="2558" spans="1:5" x14ac:dyDescent="0.3">
      <c r="A2558" s="31">
        <v>2830</v>
      </c>
      <c r="B2558" s="32" t="s">
        <v>4973</v>
      </c>
      <c r="C2558" s="33" t="s">
        <v>4974</v>
      </c>
      <c r="D2558" s="34" t="s">
        <v>99</v>
      </c>
      <c r="E2558" s="35">
        <v>891.06</v>
      </c>
    </row>
    <row r="2559" spans="1:5" x14ac:dyDescent="0.3">
      <c r="A2559" s="31">
        <v>2831</v>
      </c>
      <c r="B2559" s="32" t="s">
        <v>4975</v>
      </c>
      <c r="C2559" s="33" t="s">
        <v>4976</v>
      </c>
      <c r="D2559" s="34" t="s">
        <v>99</v>
      </c>
      <c r="E2559" s="35">
        <v>970.41</v>
      </c>
    </row>
    <row r="2560" spans="1:5" x14ac:dyDescent="0.3">
      <c r="A2560" s="31">
        <v>2832</v>
      </c>
      <c r="B2560" s="32" t="s">
        <v>4977</v>
      </c>
      <c r="C2560" s="33" t="s">
        <v>4978</v>
      </c>
      <c r="D2560" s="34" t="s">
        <v>12</v>
      </c>
      <c r="E2560" s="35">
        <v>639.4</v>
      </c>
    </row>
    <row r="2561" spans="1:5" x14ac:dyDescent="0.3">
      <c r="A2561" s="31">
        <v>2833</v>
      </c>
      <c r="B2561" s="32" t="s">
        <v>4979</v>
      </c>
      <c r="C2561" s="33" t="s">
        <v>4980</v>
      </c>
      <c r="D2561" s="34" t="s">
        <v>99</v>
      </c>
      <c r="E2561" s="35">
        <v>54.01</v>
      </c>
    </row>
    <row r="2562" spans="1:5" x14ac:dyDescent="0.3">
      <c r="A2562" s="31">
        <v>2834</v>
      </c>
      <c r="B2562" s="32" t="s">
        <v>4981</v>
      </c>
      <c r="C2562" s="33" t="s">
        <v>4982</v>
      </c>
      <c r="D2562" s="34" t="s">
        <v>99</v>
      </c>
      <c r="E2562" s="35">
        <v>47.95</v>
      </c>
    </row>
    <row r="2563" spans="1:5" ht="20.399999999999999" x14ac:dyDescent="0.3">
      <c r="A2563" s="31">
        <v>2835</v>
      </c>
      <c r="B2563" s="32" t="s">
        <v>4983</v>
      </c>
      <c r="C2563" s="33" t="s">
        <v>4984</v>
      </c>
      <c r="D2563" s="34" t="s">
        <v>99</v>
      </c>
      <c r="E2563" s="35">
        <v>712.64</v>
      </c>
    </row>
    <row r="2564" spans="1:5" ht="20.399999999999999" x14ac:dyDescent="0.3">
      <c r="A2564" s="31">
        <v>2836</v>
      </c>
      <c r="B2564" s="32" t="s">
        <v>4985</v>
      </c>
      <c r="C2564" s="33" t="s">
        <v>4986</v>
      </c>
      <c r="D2564" s="34" t="s">
        <v>99</v>
      </c>
      <c r="E2564" s="35">
        <v>849.47</v>
      </c>
    </row>
    <row r="2565" spans="1:5" x14ac:dyDescent="0.3">
      <c r="A2565" s="31">
        <v>2837</v>
      </c>
      <c r="B2565" s="32" t="s">
        <v>4987</v>
      </c>
      <c r="C2565" s="33" t="s">
        <v>4988</v>
      </c>
      <c r="D2565" s="34" t="s">
        <v>15</v>
      </c>
      <c r="E2565" s="35">
        <v>9316.0300000000007</v>
      </c>
    </row>
    <row r="2566" spans="1:5" x14ac:dyDescent="0.3">
      <c r="A2566" s="31">
        <v>2838</v>
      </c>
      <c r="B2566" s="32" t="s">
        <v>4989</v>
      </c>
      <c r="C2566" s="33" t="s">
        <v>4990</v>
      </c>
      <c r="D2566" s="34" t="s">
        <v>15</v>
      </c>
      <c r="E2566" s="35">
        <v>9761.99</v>
      </c>
    </row>
    <row r="2567" spans="1:5" x14ac:dyDescent="0.3">
      <c r="A2567" s="31">
        <v>2839</v>
      </c>
      <c r="B2567" s="32" t="s">
        <v>4991</v>
      </c>
      <c r="C2567" s="33" t="s">
        <v>4992</v>
      </c>
      <c r="D2567" s="34" t="s">
        <v>15</v>
      </c>
      <c r="E2567" s="35">
        <v>6223.98</v>
      </c>
    </row>
    <row r="2568" spans="1:5" x14ac:dyDescent="0.3">
      <c r="A2568" s="31">
        <v>2840</v>
      </c>
      <c r="B2568" s="32" t="s">
        <v>4993</v>
      </c>
      <c r="C2568" s="33" t="s">
        <v>4994</v>
      </c>
      <c r="D2568" s="34" t="s">
        <v>15</v>
      </c>
      <c r="E2568" s="35">
        <v>7760.12</v>
      </c>
    </row>
    <row r="2569" spans="1:5" x14ac:dyDescent="0.3">
      <c r="A2569" s="31">
        <v>2841</v>
      </c>
      <c r="B2569" s="32" t="s">
        <v>4995</v>
      </c>
      <c r="C2569" s="33" t="s">
        <v>4996</v>
      </c>
      <c r="D2569" s="34" t="s">
        <v>15</v>
      </c>
      <c r="E2569" s="35">
        <v>10398.1</v>
      </c>
    </row>
    <row r="2570" spans="1:5" x14ac:dyDescent="0.3">
      <c r="A2570" s="31">
        <v>2842</v>
      </c>
      <c r="B2570" s="32" t="s">
        <v>4997</v>
      </c>
      <c r="C2570" s="33" t="s">
        <v>4998</v>
      </c>
      <c r="D2570" s="34" t="s">
        <v>15</v>
      </c>
      <c r="E2570" s="35">
        <v>7126.28</v>
      </c>
    </row>
    <row r="2571" spans="1:5" x14ac:dyDescent="0.3">
      <c r="A2571" s="31">
        <v>2843</v>
      </c>
      <c r="B2571" s="32" t="s">
        <v>4999</v>
      </c>
      <c r="C2571" s="33" t="s">
        <v>5000</v>
      </c>
      <c r="D2571" s="34" t="s">
        <v>12</v>
      </c>
      <c r="E2571" s="35">
        <v>988.64</v>
      </c>
    </row>
    <row r="2572" spans="1:5" x14ac:dyDescent="0.3">
      <c r="A2572" s="31">
        <v>2844</v>
      </c>
      <c r="B2572" s="32" t="s">
        <v>5001</v>
      </c>
      <c r="C2572" s="33" t="s">
        <v>5002</v>
      </c>
      <c r="D2572" s="34" t="s">
        <v>12</v>
      </c>
      <c r="E2572" s="35">
        <v>532.84</v>
      </c>
    </row>
    <row r="2573" spans="1:5" x14ac:dyDescent="0.3">
      <c r="A2573" s="31">
        <v>2845</v>
      </c>
      <c r="B2573" s="32" t="s">
        <v>5003</v>
      </c>
      <c r="C2573" s="33" t="s">
        <v>5004</v>
      </c>
      <c r="D2573" s="34" t="s">
        <v>12</v>
      </c>
      <c r="E2573" s="35">
        <v>694.71</v>
      </c>
    </row>
    <row r="2574" spans="1:5" x14ac:dyDescent="0.3">
      <c r="A2574" s="31">
        <v>2846</v>
      </c>
      <c r="B2574" s="32" t="s">
        <v>5005</v>
      </c>
      <c r="C2574" s="33" t="s">
        <v>5006</v>
      </c>
      <c r="D2574" s="34" t="s">
        <v>15</v>
      </c>
      <c r="E2574" s="35">
        <v>8169.87</v>
      </c>
    </row>
    <row r="2575" spans="1:5" x14ac:dyDescent="0.3">
      <c r="A2575" s="31">
        <v>2847</v>
      </c>
      <c r="B2575" s="32" t="s">
        <v>5007</v>
      </c>
      <c r="C2575" s="33" t="s">
        <v>5008</v>
      </c>
      <c r="D2575" s="34" t="s">
        <v>15</v>
      </c>
      <c r="E2575" s="35">
        <v>8616.4500000000007</v>
      </c>
    </row>
    <row r="2576" spans="1:5" x14ac:dyDescent="0.3">
      <c r="A2576" s="31">
        <v>2848</v>
      </c>
      <c r="B2576" s="32" t="s">
        <v>5009</v>
      </c>
      <c r="C2576" s="33" t="s">
        <v>5010</v>
      </c>
      <c r="D2576" s="34" t="s">
        <v>15</v>
      </c>
      <c r="E2576" s="35">
        <v>5137.5200000000004</v>
      </c>
    </row>
    <row r="2577" spans="1:5" x14ac:dyDescent="0.3">
      <c r="A2577" s="31">
        <v>2849</v>
      </c>
      <c r="B2577" s="32" t="s">
        <v>5011</v>
      </c>
      <c r="C2577" s="33" t="s">
        <v>5012</v>
      </c>
      <c r="D2577" s="34" t="s">
        <v>15</v>
      </c>
      <c r="E2577" s="35">
        <v>6684.06</v>
      </c>
    </row>
    <row r="2578" spans="1:5" x14ac:dyDescent="0.3">
      <c r="A2578" s="31">
        <v>2850</v>
      </c>
      <c r="B2578" s="32" t="s">
        <v>5013</v>
      </c>
      <c r="C2578" s="33" t="s">
        <v>5014</v>
      </c>
      <c r="D2578" s="34" t="s">
        <v>52</v>
      </c>
      <c r="E2578" s="35">
        <v>581.39</v>
      </c>
    </row>
    <row r="2579" spans="1:5" x14ac:dyDescent="0.3">
      <c r="A2579" s="31">
        <v>2851</v>
      </c>
      <c r="B2579" s="32" t="s">
        <v>5015</v>
      </c>
      <c r="C2579" s="33" t="s">
        <v>5016</v>
      </c>
      <c r="D2579" s="34" t="s">
        <v>12</v>
      </c>
      <c r="E2579" s="35">
        <v>165.41</v>
      </c>
    </row>
    <row r="2580" spans="1:5" x14ac:dyDescent="0.3">
      <c r="A2580" s="31">
        <v>2852</v>
      </c>
      <c r="B2580" s="32" t="s">
        <v>5017</v>
      </c>
      <c r="C2580" s="33" t="s">
        <v>4296</v>
      </c>
      <c r="D2580" s="34" t="s">
        <v>12</v>
      </c>
      <c r="E2580" s="35">
        <v>200.91</v>
      </c>
    </row>
    <row r="2581" spans="1:5" x14ac:dyDescent="0.3">
      <c r="A2581" s="31">
        <v>2853</v>
      </c>
      <c r="B2581" s="32" t="s">
        <v>5018</v>
      </c>
      <c r="C2581" s="33" t="s">
        <v>5019</v>
      </c>
      <c r="D2581" s="34" t="s">
        <v>12</v>
      </c>
      <c r="E2581" s="35">
        <v>104.12</v>
      </c>
    </row>
    <row r="2582" spans="1:5" x14ac:dyDescent="0.3">
      <c r="A2582" s="31">
        <v>2854</v>
      </c>
      <c r="B2582" s="32" t="s">
        <v>5020</v>
      </c>
      <c r="C2582" s="33" t="s">
        <v>5021</v>
      </c>
      <c r="D2582" s="34" t="s">
        <v>12</v>
      </c>
      <c r="E2582" s="35">
        <v>146.63999999999999</v>
      </c>
    </row>
    <row r="2583" spans="1:5" x14ac:dyDescent="0.3">
      <c r="A2583" s="31">
        <v>2855</v>
      </c>
      <c r="B2583" s="32" t="s">
        <v>5022</v>
      </c>
      <c r="C2583" s="33" t="s">
        <v>5023</v>
      </c>
      <c r="D2583" s="34" t="s">
        <v>12</v>
      </c>
      <c r="E2583" s="35">
        <v>121.79</v>
      </c>
    </row>
    <row r="2584" spans="1:5" x14ac:dyDescent="0.3">
      <c r="A2584" s="31">
        <v>2856</v>
      </c>
      <c r="B2584" s="32" t="s">
        <v>5024</v>
      </c>
      <c r="C2584" s="33" t="s">
        <v>5025</v>
      </c>
      <c r="D2584" s="34" t="s">
        <v>12</v>
      </c>
      <c r="E2584" s="35">
        <v>132.88999999999999</v>
      </c>
    </row>
    <row r="2585" spans="1:5" x14ac:dyDescent="0.3">
      <c r="A2585" s="31">
        <v>2857</v>
      </c>
      <c r="B2585" s="32" t="s">
        <v>5026</v>
      </c>
      <c r="C2585" s="33" t="s">
        <v>5027</v>
      </c>
      <c r="D2585" s="34" t="s">
        <v>12</v>
      </c>
      <c r="E2585" s="35">
        <v>76.27</v>
      </c>
    </row>
    <row r="2586" spans="1:5" x14ac:dyDescent="0.3">
      <c r="A2586" s="31">
        <v>2858</v>
      </c>
      <c r="B2586" s="32" t="s">
        <v>5028</v>
      </c>
      <c r="C2586" s="33" t="s">
        <v>4320</v>
      </c>
      <c r="D2586" s="34" t="s">
        <v>12</v>
      </c>
      <c r="E2586" s="35">
        <v>375.12</v>
      </c>
    </row>
    <row r="2587" spans="1:5" x14ac:dyDescent="0.3">
      <c r="A2587" s="31">
        <v>2859</v>
      </c>
      <c r="B2587" s="32" t="s">
        <v>5029</v>
      </c>
      <c r="C2587" s="33" t="s">
        <v>5030</v>
      </c>
      <c r="D2587" s="34" t="s">
        <v>12</v>
      </c>
      <c r="E2587" s="35">
        <v>375.12</v>
      </c>
    </row>
    <row r="2588" spans="1:5" x14ac:dyDescent="0.3">
      <c r="A2588" s="31">
        <v>2860</v>
      </c>
      <c r="B2588" s="32" t="s">
        <v>5031</v>
      </c>
      <c r="C2588" s="33" t="s">
        <v>5032</v>
      </c>
      <c r="D2588" s="34" t="s">
        <v>12</v>
      </c>
      <c r="E2588" s="35">
        <v>11.07</v>
      </c>
    </row>
    <row r="2589" spans="1:5" ht="20.399999999999999" x14ac:dyDescent="0.3">
      <c r="A2589" s="31">
        <v>2861</v>
      </c>
      <c r="B2589" s="32" t="s">
        <v>5033</v>
      </c>
      <c r="C2589" s="33" t="s">
        <v>5034</v>
      </c>
      <c r="D2589" s="34" t="s">
        <v>12</v>
      </c>
      <c r="E2589" s="35">
        <v>208.04</v>
      </c>
    </row>
    <row r="2590" spans="1:5" x14ac:dyDescent="0.3">
      <c r="A2590" s="31">
        <v>2862</v>
      </c>
      <c r="B2590" s="32" t="s">
        <v>5035</v>
      </c>
      <c r="C2590" s="33" t="s">
        <v>5036</v>
      </c>
      <c r="D2590" s="34" t="s">
        <v>99</v>
      </c>
      <c r="E2590" s="35">
        <v>98.36</v>
      </c>
    </row>
    <row r="2591" spans="1:5" x14ac:dyDescent="0.3">
      <c r="A2591" s="31">
        <v>2863</v>
      </c>
      <c r="B2591" s="32" t="s">
        <v>5037</v>
      </c>
      <c r="C2591" s="33" t="s">
        <v>5038</v>
      </c>
      <c r="D2591" s="34" t="s">
        <v>99</v>
      </c>
      <c r="E2591" s="35">
        <v>87.88</v>
      </c>
    </row>
    <row r="2592" spans="1:5" x14ac:dyDescent="0.3">
      <c r="A2592" s="31">
        <v>2864</v>
      </c>
      <c r="B2592" s="32" t="s">
        <v>5039</v>
      </c>
      <c r="C2592" s="33" t="s">
        <v>5040</v>
      </c>
      <c r="D2592" s="34" t="s">
        <v>99</v>
      </c>
      <c r="E2592" s="35">
        <v>36.47</v>
      </c>
    </row>
    <row r="2593" spans="1:5" x14ac:dyDescent="0.3">
      <c r="A2593" s="31">
        <v>2865</v>
      </c>
      <c r="B2593" s="32" t="s">
        <v>5041</v>
      </c>
      <c r="C2593" s="33" t="s">
        <v>5042</v>
      </c>
      <c r="D2593" s="34" t="s">
        <v>99</v>
      </c>
      <c r="E2593" s="35">
        <v>108.55</v>
      </c>
    </row>
    <row r="2594" spans="1:5" x14ac:dyDescent="0.3">
      <c r="A2594" s="31">
        <v>2866</v>
      </c>
      <c r="B2594" s="32" t="s">
        <v>5043</v>
      </c>
      <c r="C2594" s="33" t="s">
        <v>5044</v>
      </c>
      <c r="D2594" s="34" t="s">
        <v>99</v>
      </c>
      <c r="E2594" s="35">
        <v>137.56</v>
      </c>
    </row>
    <row r="2595" spans="1:5" x14ac:dyDescent="0.3">
      <c r="A2595" s="31">
        <v>2867</v>
      </c>
      <c r="B2595" s="32" t="s">
        <v>5045</v>
      </c>
      <c r="C2595" s="33" t="s">
        <v>5046</v>
      </c>
      <c r="D2595" s="34" t="s">
        <v>99</v>
      </c>
      <c r="E2595" s="35">
        <v>98.09</v>
      </c>
    </row>
    <row r="2596" spans="1:5" x14ac:dyDescent="0.3">
      <c r="A2596" s="31">
        <v>2868</v>
      </c>
      <c r="B2596" s="32" t="s">
        <v>5047</v>
      </c>
      <c r="C2596" s="33" t="s">
        <v>5048</v>
      </c>
      <c r="D2596" s="34" t="s">
        <v>12</v>
      </c>
      <c r="E2596" s="35">
        <v>98.99</v>
      </c>
    </row>
    <row r="2597" spans="1:5" x14ac:dyDescent="0.3">
      <c r="A2597" s="31">
        <v>2869</v>
      </c>
      <c r="B2597" s="32" t="s">
        <v>5049</v>
      </c>
      <c r="C2597" s="33" t="s">
        <v>5050</v>
      </c>
      <c r="D2597" s="34" t="s">
        <v>12</v>
      </c>
      <c r="E2597" s="35">
        <v>166.13</v>
      </c>
    </row>
    <row r="2598" spans="1:5" ht="20.399999999999999" x14ac:dyDescent="0.3">
      <c r="A2598" s="31">
        <v>2870</v>
      </c>
      <c r="B2598" s="32" t="s">
        <v>5051</v>
      </c>
      <c r="C2598" s="33" t="s">
        <v>5052</v>
      </c>
      <c r="D2598" s="34" t="s">
        <v>12</v>
      </c>
      <c r="E2598" s="35">
        <v>122.82</v>
      </c>
    </row>
    <row r="2599" spans="1:5" ht="20.399999999999999" x14ac:dyDescent="0.3">
      <c r="A2599" s="31">
        <v>2876</v>
      </c>
      <c r="B2599" s="32" t="s">
        <v>5053</v>
      </c>
      <c r="C2599" s="33" t="s">
        <v>5054</v>
      </c>
      <c r="D2599" s="34" t="s">
        <v>12</v>
      </c>
      <c r="E2599" s="35">
        <v>138.72</v>
      </c>
    </row>
    <row r="2600" spans="1:5" x14ac:dyDescent="0.3">
      <c r="A2600" s="31">
        <v>2877</v>
      </c>
      <c r="B2600" s="32" t="s">
        <v>5055</v>
      </c>
      <c r="C2600" s="33" t="s">
        <v>5056</v>
      </c>
      <c r="D2600" s="34" t="s">
        <v>12</v>
      </c>
      <c r="E2600" s="35">
        <v>488.68</v>
      </c>
    </row>
    <row r="2601" spans="1:5" x14ac:dyDescent="0.3">
      <c r="A2601" s="31">
        <v>2878</v>
      </c>
      <c r="B2601" s="32" t="s">
        <v>5057</v>
      </c>
      <c r="C2601" s="33" t="s">
        <v>5058</v>
      </c>
      <c r="D2601" s="34" t="s">
        <v>12</v>
      </c>
      <c r="E2601" s="35">
        <v>343.63</v>
      </c>
    </row>
    <row r="2602" spans="1:5" x14ac:dyDescent="0.3">
      <c r="A2602" s="31">
        <v>2879</v>
      </c>
      <c r="B2602" s="32" t="s">
        <v>5059</v>
      </c>
      <c r="C2602" s="33" t="s">
        <v>5060</v>
      </c>
      <c r="D2602" s="34" t="s">
        <v>12</v>
      </c>
      <c r="E2602" s="35">
        <v>117.58</v>
      </c>
    </row>
    <row r="2603" spans="1:5" x14ac:dyDescent="0.3">
      <c r="A2603" s="31">
        <v>2880</v>
      </c>
      <c r="B2603" s="32" t="s">
        <v>5061</v>
      </c>
      <c r="C2603" s="33" t="s">
        <v>4314</v>
      </c>
      <c r="D2603" s="34" t="s">
        <v>12</v>
      </c>
      <c r="E2603" s="35">
        <v>153.03</v>
      </c>
    </row>
    <row r="2604" spans="1:5" x14ac:dyDescent="0.3">
      <c r="A2604" s="31">
        <v>2881</v>
      </c>
      <c r="B2604" s="32" t="s">
        <v>5062</v>
      </c>
      <c r="C2604" s="33" t="s">
        <v>4316</v>
      </c>
      <c r="D2604" s="34" t="s">
        <v>12</v>
      </c>
      <c r="E2604" s="35">
        <v>153.03</v>
      </c>
    </row>
    <row r="2605" spans="1:5" ht="20.399999999999999" x14ac:dyDescent="0.3">
      <c r="A2605" s="31">
        <v>2882</v>
      </c>
      <c r="B2605" s="32" t="s">
        <v>5063</v>
      </c>
      <c r="C2605" s="33" t="s">
        <v>5064</v>
      </c>
      <c r="D2605" s="34" t="s">
        <v>12</v>
      </c>
      <c r="E2605" s="35">
        <v>130.01</v>
      </c>
    </row>
    <row r="2606" spans="1:5" x14ac:dyDescent="0.3">
      <c r="A2606" s="31">
        <v>2883</v>
      </c>
      <c r="B2606" s="32" t="s">
        <v>5065</v>
      </c>
      <c r="C2606" s="33" t="s">
        <v>4294</v>
      </c>
      <c r="D2606" s="34" t="s">
        <v>12</v>
      </c>
      <c r="E2606" s="35">
        <v>76.739999999999995</v>
      </c>
    </row>
    <row r="2607" spans="1:5" x14ac:dyDescent="0.3">
      <c r="A2607" s="31">
        <v>2884</v>
      </c>
      <c r="B2607" s="32" t="s">
        <v>5066</v>
      </c>
      <c r="C2607" s="33" t="s">
        <v>5067</v>
      </c>
      <c r="D2607" s="34" t="s">
        <v>12</v>
      </c>
      <c r="E2607" s="35">
        <v>124.85</v>
      </c>
    </row>
    <row r="2608" spans="1:5" x14ac:dyDescent="0.3">
      <c r="A2608" s="31">
        <v>2885</v>
      </c>
      <c r="B2608" s="32" t="s">
        <v>5068</v>
      </c>
      <c r="C2608" s="33" t="s">
        <v>284</v>
      </c>
      <c r="D2608" s="34" t="s">
        <v>188</v>
      </c>
      <c r="E2608" s="35">
        <v>18.93</v>
      </c>
    </row>
    <row r="2609" spans="1:5" ht="20.399999999999999" x14ac:dyDescent="0.3">
      <c r="A2609" s="31">
        <v>2886</v>
      </c>
      <c r="B2609" s="32" t="s">
        <v>5069</v>
      </c>
      <c r="C2609" s="33" t="s">
        <v>5070</v>
      </c>
      <c r="D2609" s="34" t="s">
        <v>99</v>
      </c>
      <c r="E2609" s="35">
        <v>77.58</v>
      </c>
    </row>
    <row r="2610" spans="1:5" x14ac:dyDescent="0.3">
      <c r="A2610" s="31">
        <v>2887</v>
      </c>
      <c r="B2610" s="32" t="s">
        <v>5071</v>
      </c>
      <c r="C2610" s="33" t="s">
        <v>4834</v>
      </c>
      <c r="D2610" s="34" t="s">
        <v>871</v>
      </c>
      <c r="E2610" s="35">
        <v>15.85</v>
      </c>
    </row>
    <row r="2611" spans="1:5" x14ac:dyDescent="0.3">
      <c r="A2611" s="31">
        <v>2888</v>
      </c>
      <c r="B2611" s="32" t="s">
        <v>5072</v>
      </c>
      <c r="C2611" s="33" t="s">
        <v>5073</v>
      </c>
      <c r="D2611" s="34" t="s">
        <v>12</v>
      </c>
      <c r="E2611" s="35">
        <v>40.49</v>
      </c>
    </row>
    <row r="2612" spans="1:5" x14ac:dyDescent="0.3">
      <c r="A2612" s="31">
        <v>2889</v>
      </c>
      <c r="B2612" s="32" t="s">
        <v>5074</v>
      </c>
      <c r="C2612" s="33" t="s">
        <v>92</v>
      </c>
      <c r="D2612" s="34" t="s">
        <v>12</v>
      </c>
      <c r="E2612" s="35">
        <v>9.36</v>
      </c>
    </row>
    <row r="2613" spans="1:5" x14ac:dyDescent="0.3">
      <c r="A2613" s="31">
        <v>2890</v>
      </c>
      <c r="B2613" s="32" t="s">
        <v>5075</v>
      </c>
      <c r="C2613" s="33" t="s">
        <v>4389</v>
      </c>
      <c r="D2613" s="34" t="s">
        <v>12</v>
      </c>
      <c r="E2613" s="35">
        <v>95.96</v>
      </c>
    </row>
    <row r="2614" spans="1:5" x14ac:dyDescent="0.3">
      <c r="A2614" s="31">
        <v>2891</v>
      </c>
      <c r="B2614" s="32" t="s">
        <v>5076</v>
      </c>
      <c r="C2614" s="33" t="s">
        <v>5077</v>
      </c>
      <c r="D2614" s="34" t="s">
        <v>12</v>
      </c>
      <c r="E2614" s="35">
        <v>66.73</v>
      </c>
    </row>
    <row r="2615" spans="1:5" x14ac:dyDescent="0.3">
      <c r="A2615" s="31">
        <v>2892</v>
      </c>
      <c r="B2615" s="32" t="s">
        <v>5078</v>
      </c>
      <c r="C2615" s="33" t="s">
        <v>5079</v>
      </c>
      <c r="D2615" s="34" t="s">
        <v>12</v>
      </c>
      <c r="E2615" s="35">
        <v>72.61</v>
      </c>
    </row>
    <row r="2616" spans="1:5" x14ac:dyDescent="0.3">
      <c r="A2616" s="31">
        <v>2893</v>
      </c>
      <c r="B2616" s="32" t="s">
        <v>5080</v>
      </c>
      <c r="C2616" s="33" t="s">
        <v>5081</v>
      </c>
      <c r="D2616" s="34" t="s">
        <v>52</v>
      </c>
      <c r="E2616" s="35">
        <v>581.39</v>
      </c>
    </row>
    <row r="2617" spans="1:5" x14ac:dyDescent="0.3">
      <c r="A2617" s="31">
        <v>2894</v>
      </c>
      <c r="B2617" s="32" t="s">
        <v>5082</v>
      </c>
      <c r="C2617" s="33" t="s">
        <v>5083</v>
      </c>
      <c r="D2617" s="34" t="s">
        <v>12</v>
      </c>
      <c r="E2617" s="35">
        <v>6.16</v>
      </c>
    </row>
    <row r="2618" spans="1:5" ht="20.399999999999999" x14ac:dyDescent="0.3">
      <c r="A2618" s="31">
        <v>2895</v>
      </c>
      <c r="B2618" s="32" t="s">
        <v>5084</v>
      </c>
      <c r="C2618" s="33" t="s">
        <v>5085</v>
      </c>
      <c r="D2618" s="34" t="s">
        <v>12</v>
      </c>
      <c r="E2618" s="35">
        <v>30.6</v>
      </c>
    </row>
    <row r="2619" spans="1:5" ht="20.399999999999999" x14ac:dyDescent="0.3">
      <c r="A2619" s="31">
        <v>2896</v>
      </c>
      <c r="B2619" s="32" t="s">
        <v>5086</v>
      </c>
      <c r="C2619" s="33" t="s">
        <v>5087</v>
      </c>
      <c r="D2619" s="34" t="s">
        <v>12</v>
      </c>
      <c r="E2619" s="35">
        <v>63.24</v>
      </c>
    </row>
    <row r="2620" spans="1:5" ht="20.399999999999999" x14ac:dyDescent="0.3">
      <c r="A2620" s="31">
        <v>2897</v>
      </c>
      <c r="B2620" s="32" t="s">
        <v>5088</v>
      </c>
      <c r="C2620" s="33" t="s">
        <v>5089</v>
      </c>
      <c r="D2620" s="34" t="s">
        <v>12</v>
      </c>
      <c r="E2620" s="35">
        <v>69.12</v>
      </c>
    </row>
    <row r="2621" spans="1:5" x14ac:dyDescent="0.3">
      <c r="A2621" s="31">
        <v>2898</v>
      </c>
      <c r="B2621" s="32" t="s">
        <v>5090</v>
      </c>
      <c r="C2621" s="33" t="s">
        <v>5091</v>
      </c>
      <c r="D2621" s="34" t="s">
        <v>12</v>
      </c>
      <c r="E2621" s="35">
        <v>0.89</v>
      </c>
    </row>
    <row r="2622" spans="1:5" x14ac:dyDescent="0.3">
      <c r="A2622" s="31">
        <v>2899</v>
      </c>
      <c r="B2622" s="32" t="s">
        <v>5092</v>
      </c>
      <c r="C2622" s="33" t="s">
        <v>5093</v>
      </c>
      <c r="D2622" s="34" t="s">
        <v>12</v>
      </c>
      <c r="E2622" s="35">
        <v>12.21</v>
      </c>
    </row>
    <row r="2623" spans="1:5" x14ac:dyDescent="0.3">
      <c r="A2623" s="31">
        <v>2900</v>
      </c>
      <c r="B2623" s="32" t="s">
        <v>5094</v>
      </c>
      <c r="C2623" s="33" t="s">
        <v>5095</v>
      </c>
      <c r="D2623" s="34" t="s">
        <v>12</v>
      </c>
      <c r="E2623" s="35">
        <v>19.8</v>
      </c>
    </row>
    <row r="2624" spans="1:5" x14ac:dyDescent="0.3">
      <c r="A2624" s="31">
        <v>2901</v>
      </c>
      <c r="B2624" s="32" t="s">
        <v>5096</v>
      </c>
      <c r="C2624" s="33" t="s">
        <v>5097</v>
      </c>
      <c r="D2624" s="34" t="s">
        <v>12</v>
      </c>
      <c r="E2624" s="35">
        <v>395.13</v>
      </c>
    </row>
    <row r="2625" spans="1:5" x14ac:dyDescent="0.3">
      <c r="A2625" s="31">
        <v>2902</v>
      </c>
      <c r="B2625" s="32" t="s">
        <v>5098</v>
      </c>
      <c r="C2625" s="33" t="s">
        <v>5099</v>
      </c>
      <c r="D2625" s="34" t="s">
        <v>12</v>
      </c>
      <c r="E2625" s="35">
        <v>59.06</v>
      </c>
    </row>
    <row r="2626" spans="1:5" x14ac:dyDescent="0.3">
      <c r="A2626" s="31">
        <v>2903</v>
      </c>
      <c r="B2626" s="32" t="s">
        <v>5100</v>
      </c>
      <c r="C2626" s="33" t="s">
        <v>5101</v>
      </c>
      <c r="D2626" s="34" t="s">
        <v>15</v>
      </c>
      <c r="E2626" s="35">
        <v>162.82</v>
      </c>
    </row>
    <row r="2627" spans="1:5" x14ac:dyDescent="0.3">
      <c r="A2627" s="31">
        <v>2904</v>
      </c>
      <c r="B2627" s="32" t="s">
        <v>5102</v>
      </c>
      <c r="C2627" s="33" t="s">
        <v>5103</v>
      </c>
      <c r="D2627" s="34" t="s">
        <v>15</v>
      </c>
      <c r="E2627" s="35">
        <v>167.46</v>
      </c>
    </row>
    <row r="2628" spans="1:5" x14ac:dyDescent="0.3">
      <c r="A2628" s="31">
        <v>2905</v>
      </c>
      <c r="B2628" s="32" t="s">
        <v>5104</v>
      </c>
      <c r="C2628" s="33" t="s">
        <v>5105</v>
      </c>
      <c r="D2628" s="34" t="s">
        <v>15</v>
      </c>
      <c r="E2628" s="35">
        <v>323.33999999999997</v>
      </c>
    </row>
    <row r="2629" spans="1:5" x14ac:dyDescent="0.3">
      <c r="A2629" s="31">
        <v>2906</v>
      </c>
      <c r="B2629" s="32" t="s">
        <v>5106</v>
      </c>
      <c r="C2629" s="33" t="s">
        <v>5107</v>
      </c>
      <c r="D2629" s="34" t="s">
        <v>15</v>
      </c>
      <c r="E2629" s="35">
        <v>42.82</v>
      </c>
    </row>
    <row r="2630" spans="1:5" x14ac:dyDescent="0.3">
      <c r="A2630" s="31">
        <v>2907</v>
      </c>
      <c r="B2630" s="32" t="s">
        <v>5108</v>
      </c>
      <c r="C2630" s="33" t="s">
        <v>5109</v>
      </c>
      <c r="D2630" s="34" t="s">
        <v>15</v>
      </c>
      <c r="E2630" s="35">
        <v>32.71</v>
      </c>
    </row>
    <row r="2631" spans="1:5" x14ac:dyDescent="0.3">
      <c r="A2631" s="31">
        <v>2908</v>
      </c>
      <c r="B2631" s="32" t="s">
        <v>5110</v>
      </c>
      <c r="C2631" s="33" t="s">
        <v>5111</v>
      </c>
      <c r="D2631" s="34" t="s">
        <v>15</v>
      </c>
      <c r="E2631" s="35">
        <v>56.53</v>
      </c>
    </row>
    <row r="2632" spans="1:5" x14ac:dyDescent="0.3">
      <c r="A2632" s="31">
        <v>2909</v>
      </c>
      <c r="B2632" s="32" t="s">
        <v>5112</v>
      </c>
      <c r="C2632" s="33" t="s">
        <v>5113</v>
      </c>
      <c r="D2632" s="34" t="s">
        <v>15</v>
      </c>
      <c r="E2632" s="35">
        <v>45.02</v>
      </c>
    </row>
    <row r="2633" spans="1:5" x14ac:dyDescent="0.3">
      <c r="A2633" s="31">
        <v>2910</v>
      </c>
      <c r="B2633" s="32" t="s">
        <v>5114</v>
      </c>
      <c r="C2633" s="33" t="s">
        <v>5115</v>
      </c>
      <c r="D2633" s="34" t="s">
        <v>15</v>
      </c>
      <c r="E2633" s="35">
        <v>49.02</v>
      </c>
    </row>
    <row r="2634" spans="1:5" x14ac:dyDescent="0.3">
      <c r="A2634" s="31">
        <v>2911</v>
      </c>
      <c r="B2634" s="32" t="s">
        <v>5116</v>
      </c>
      <c r="C2634" s="33" t="s">
        <v>5117</v>
      </c>
      <c r="D2634" s="34" t="s">
        <v>15</v>
      </c>
      <c r="E2634" s="35">
        <v>44.58</v>
      </c>
    </row>
    <row r="2635" spans="1:5" x14ac:dyDescent="0.3">
      <c r="A2635" s="31">
        <v>2912</v>
      </c>
      <c r="B2635" s="32" t="s">
        <v>5118</v>
      </c>
      <c r="C2635" s="33" t="s">
        <v>5119</v>
      </c>
      <c r="D2635" s="34" t="s">
        <v>15</v>
      </c>
      <c r="E2635" s="35">
        <v>43.29</v>
      </c>
    </row>
    <row r="2636" spans="1:5" x14ac:dyDescent="0.3">
      <c r="A2636" s="31">
        <v>2913</v>
      </c>
      <c r="B2636" s="32" t="s">
        <v>5120</v>
      </c>
      <c r="C2636" s="33" t="s">
        <v>5121</v>
      </c>
      <c r="D2636" s="34" t="s">
        <v>12</v>
      </c>
      <c r="E2636" s="35">
        <v>110.61</v>
      </c>
    </row>
    <row r="2637" spans="1:5" x14ac:dyDescent="0.3">
      <c r="A2637" s="31">
        <v>2914</v>
      </c>
      <c r="B2637" s="32" t="s">
        <v>5122</v>
      </c>
      <c r="C2637" s="33" t="s">
        <v>5123</v>
      </c>
      <c r="D2637" s="34" t="s">
        <v>12</v>
      </c>
      <c r="E2637" s="35">
        <v>89.1</v>
      </c>
    </row>
    <row r="2638" spans="1:5" x14ac:dyDescent="0.3">
      <c r="A2638" s="31">
        <v>2915</v>
      </c>
      <c r="B2638" s="32" t="s">
        <v>5124</v>
      </c>
      <c r="C2638" s="33" t="s">
        <v>5125</v>
      </c>
      <c r="D2638" s="34" t="s">
        <v>12</v>
      </c>
      <c r="E2638" s="35">
        <v>138.72999999999999</v>
      </c>
    </row>
    <row r="2639" spans="1:5" x14ac:dyDescent="0.3">
      <c r="A2639" s="31">
        <v>2921</v>
      </c>
      <c r="B2639" s="32" t="s">
        <v>5126</v>
      </c>
      <c r="C2639" s="33" t="s">
        <v>5127</v>
      </c>
      <c r="D2639" s="34" t="s">
        <v>12</v>
      </c>
      <c r="E2639" s="35">
        <v>139.57</v>
      </c>
    </row>
    <row r="2640" spans="1:5" x14ac:dyDescent="0.3">
      <c r="A2640" s="31">
        <v>2922</v>
      </c>
      <c r="B2640" s="32" t="s">
        <v>5128</v>
      </c>
      <c r="C2640" s="33" t="s">
        <v>5129</v>
      </c>
      <c r="D2640" s="34" t="s">
        <v>12</v>
      </c>
      <c r="E2640" s="35">
        <v>104.2</v>
      </c>
    </row>
    <row r="2641" spans="1:5" x14ac:dyDescent="0.3">
      <c r="A2641" s="31">
        <v>2923</v>
      </c>
      <c r="B2641" s="32" t="s">
        <v>5130</v>
      </c>
      <c r="C2641" s="33" t="s">
        <v>5131</v>
      </c>
      <c r="D2641" s="34" t="s">
        <v>12</v>
      </c>
      <c r="E2641" s="35">
        <v>108.43</v>
      </c>
    </row>
    <row r="2642" spans="1:5" x14ac:dyDescent="0.3">
      <c r="A2642" s="31">
        <v>2924</v>
      </c>
      <c r="B2642" s="32" t="s">
        <v>5132</v>
      </c>
      <c r="C2642" s="33" t="s">
        <v>5133</v>
      </c>
      <c r="D2642" s="34" t="s">
        <v>12</v>
      </c>
      <c r="E2642" s="35">
        <v>133.78</v>
      </c>
    </row>
    <row r="2643" spans="1:5" x14ac:dyDescent="0.3">
      <c r="A2643" s="31">
        <v>2925</v>
      </c>
      <c r="B2643" s="32" t="s">
        <v>5134</v>
      </c>
      <c r="C2643" s="33" t="s">
        <v>5135</v>
      </c>
      <c r="D2643" s="34" t="s">
        <v>12</v>
      </c>
      <c r="E2643" s="35">
        <v>80.52</v>
      </c>
    </row>
    <row r="2644" spans="1:5" x14ac:dyDescent="0.3">
      <c r="A2644" s="31">
        <v>2926</v>
      </c>
      <c r="B2644" s="32" t="s">
        <v>5136</v>
      </c>
      <c r="C2644" s="33" t="s">
        <v>5137</v>
      </c>
      <c r="D2644" s="34" t="s">
        <v>52</v>
      </c>
      <c r="E2644" s="35">
        <v>581.39</v>
      </c>
    </row>
    <row r="2645" spans="1:5" x14ac:dyDescent="0.3">
      <c r="A2645" s="31">
        <v>2927</v>
      </c>
      <c r="B2645" s="32" t="s">
        <v>5138</v>
      </c>
      <c r="C2645" s="33" t="s">
        <v>5139</v>
      </c>
      <c r="D2645" s="34" t="s">
        <v>15</v>
      </c>
      <c r="E2645" s="35">
        <v>51.06</v>
      </c>
    </row>
    <row r="2646" spans="1:5" x14ac:dyDescent="0.3">
      <c r="A2646" s="31">
        <v>2928</v>
      </c>
      <c r="B2646" s="32" t="s">
        <v>5140</v>
      </c>
      <c r="C2646" s="33" t="s">
        <v>5141</v>
      </c>
      <c r="D2646" s="34" t="s">
        <v>12</v>
      </c>
      <c r="E2646" s="35">
        <v>239.35</v>
      </c>
    </row>
    <row r="2647" spans="1:5" x14ac:dyDescent="0.3">
      <c r="A2647" s="31">
        <v>2929</v>
      </c>
      <c r="B2647" s="32" t="s">
        <v>5142</v>
      </c>
      <c r="C2647" s="33" t="s">
        <v>5143</v>
      </c>
      <c r="D2647" s="34" t="s">
        <v>12</v>
      </c>
      <c r="E2647" s="35">
        <v>236.53</v>
      </c>
    </row>
    <row r="2648" spans="1:5" x14ac:dyDescent="0.3">
      <c r="A2648" s="31">
        <v>2930</v>
      </c>
      <c r="B2648" s="32" t="s">
        <v>5144</v>
      </c>
      <c r="C2648" s="33" t="s">
        <v>5145</v>
      </c>
      <c r="D2648" s="34" t="s">
        <v>12</v>
      </c>
      <c r="E2648" s="35">
        <v>132.87</v>
      </c>
    </row>
    <row r="2649" spans="1:5" x14ac:dyDescent="0.3">
      <c r="A2649" s="31">
        <v>2931</v>
      </c>
      <c r="B2649" s="32" t="s">
        <v>5146</v>
      </c>
      <c r="C2649" s="33" t="s">
        <v>5147</v>
      </c>
      <c r="D2649" s="34" t="s">
        <v>12</v>
      </c>
      <c r="E2649" s="35">
        <v>762.87</v>
      </c>
    </row>
    <row r="2650" spans="1:5" x14ac:dyDescent="0.3">
      <c r="A2650" s="31">
        <v>2932</v>
      </c>
      <c r="B2650" s="32" t="s">
        <v>5148</v>
      </c>
      <c r="C2650" s="33" t="s">
        <v>5149</v>
      </c>
      <c r="D2650" s="34" t="s">
        <v>12</v>
      </c>
      <c r="E2650" s="35">
        <v>87.56</v>
      </c>
    </row>
    <row r="2651" spans="1:5" x14ac:dyDescent="0.3">
      <c r="A2651" s="31">
        <v>2933</v>
      </c>
      <c r="B2651" s="32" t="s">
        <v>5150</v>
      </c>
      <c r="C2651" s="33" t="s">
        <v>5151</v>
      </c>
      <c r="D2651" s="34" t="s">
        <v>12</v>
      </c>
      <c r="E2651" s="35">
        <v>99.61</v>
      </c>
    </row>
    <row r="2652" spans="1:5" x14ac:dyDescent="0.3">
      <c r="A2652" s="31">
        <v>2934</v>
      </c>
      <c r="B2652" s="32" t="s">
        <v>5152</v>
      </c>
      <c r="C2652" s="33" t="s">
        <v>5153</v>
      </c>
      <c r="D2652" s="34" t="s">
        <v>12</v>
      </c>
      <c r="E2652" s="35">
        <v>184.15</v>
      </c>
    </row>
    <row r="2653" spans="1:5" x14ac:dyDescent="0.3">
      <c r="A2653" s="31">
        <v>2935</v>
      </c>
      <c r="B2653" s="32" t="s">
        <v>5154</v>
      </c>
      <c r="C2653" s="33" t="s">
        <v>5155</v>
      </c>
      <c r="D2653" s="34" t="s">
        <v>12</v>
      </c>
      <c r="E2653" s="35">
        <v>300.24</v>
      </c>
    </row>
    <row r="2654" spans="1:5" x14ac:dyDescent="0.3">
      <c r="A2654" s="31">
        <v>2936</v>
      </c>
      <c r="B2654" s="32" t="s">
        <v>5156</v>
      </c>
      <c r="C2654" s="33" t="s">
        <v>5157</v>
      </c>
      <c r="D2654" s="34" t="s">
        <v>12</v>
      </c>
      <c r="E2654" s="35">
        <v>207.98</v>
      </c>
    </row>
    <row r="2655" spans="1:5" x14ac:dyDescent="0.3">
      <c r="A2655" s="31">
        <v>2937</v>
      </c>
      <c r="B2655" s="32" t="s">
        <v>5158</v>
      </c>
      <c r="C2655" s="33" t="s">
        <v>5159</v>
      </c>
      <c r="D2655" s="34" t="s">
        <v>15</v>
      </c>
      <c r="E2655" s="35">
        <v>57.76</v>
      </c>
    </row>
    <row r="2656" spans="1:5" x14ac:dyDescent="0.3">
      <c r="A2656" s="31">
        <v>2938</v>
      </c>
      <c r="B2656" s="32" t="s">
        <v>5160</v>
      </c>
      <c r="C2656" s="33" t="s">
        <v>5161</v>
      </c>
      <c r="D2656" s="34" t="s">
        <v>12</v>
      </c>
      <c r="E2656" s="35">
        <v>128.13</v>
      </c>
    </row>
    <row r="2657" spans="1:5" x14ac:dyDescent="0.3">
      <c r="A2657" s="31">
        <v>2939</v>
      </c>
      <c r="B2657" s="32" t="s">
        <v>5162</v>
      </c>
      <c r="C2657" s="33" t="s">
        <v>5163</v>
      </c>
      <c r="D2657" s="34" t="s">
        <v>12</v>
      </c>
      <c r="E2657" s="35">
        <v>214.98</v>
      </c>
    </row>
    <row r="2658" spans="1:5" x14ac:dyDescent="0.3">
      <c r="A2658" s="31">
        <v>2940</v>
      </c>
      <c r="B2658" s="32" t="s">
        <v>5164</v>
      </c>
      <c r="C2658" s="33" t="s">
        <v>5165</v>
      </c>
      <c r="D2658" s="34" t="s">
        <v>12</v>
      </c>
      <c r="E2658" s="35">
        <v>86.32</v>
      </c>
    </row>
    <row r="2659" spans="1:5" x14ac:dyDescent="0.3">
      <c r="A2659" s="31">
        <v>2941</v>
      </c>
      <c r="B2659" s="32" t="s">
        <v>5166</v>
      </c>
      <c r="C2659" s="33" t="s">
        <v>5167</v>
      </c>
      <c r="D2659" s="34" t="s">
        <v>12</v>
      </c>
      <c r="E2659" s="35">
        <v>206.8</v>
      </c>
    </row>
    <row r="2660" spans="1:5" x14ac:dyDescent="0.3">
      <c r="A2660" s="31">
        <v>2942</v>
      </c>
      <c r="B2660" s="32" t="s">
        <v>5168</v>
      </c>
      <c r="C2660" s="33" t="s">
        <v>5169</v>
      </c>
      <c r="D2660" s="34" t="s">
        <v>15</v>
      </c>
      <c r="E2660" s="35">
        <v>265.04000000000002</v>
      </c>
    </row>
    <row r="2661" spans="1:5" x14ac:dyDescent="0.3">
      <c r="A2661" s="31">
        <v>2943</v>
      </c>
      <c r="B2661" s="32" t="s">
        <v>5170</v>
      </c>
      <c r="C2661" s="33" t="s">
        <v>5171</v>
      </c>
      <c r="D2661" s="34" t="s">
        <v>15</v>
      </c>
      <c r="E2661" s="35">
        <v>261.16000000000003</v>
      </c>
    </row>
    <row r="2662" spans="1:5" x14ac:dyDescent="0.3">
      <c r="A2662" s="31">
        <v>2944</v>
      </c>
      <c r="B2662" s="32" t="s">
        <v>5172</v>
      </c>
      <c r="C2662" s="33" t="s">
        <v>5173</v>
      </c>
      <c r="D2662" s="34" t="s">
        <v>15</v>
      </c>
      <c r="E2662" s="35">
        <v>270.98</v>
      </c>
    </row>
    <row r="2663" spans="1:5" x14ac:dyDescent="0.3">
      <c r="A2663" s="31">
        <v>2945</v>
      </c>
      <c r="B2663" s="32" t="s">
        <v>5174</v>
      </c>
      <c r="C2663" s="33" t="s">
        <v>5175</v>
      </c>
      <c r="D2663" s="34" t="s">
        <v>15</v>
      </c>
      <c r="E2663" s="35">
        <v>289.17</v>
      </c>
    </row>
    <row r="2664" spans="1:5" x14ac:dyDescent="0.3">
      <c r="A2664" s="31">
        <v>2946</v>
      </c>
      <c r="B2664" s="32" t="s">
        <v>5176</v>
      </c>
      <c r="C2664" s="33" t="s">
        <v>5177</v>
      </c>
      <c r="D2664" s="34" t="s">
        <v>15</v>
      </c>
      <c r="E2664" s="35">
        <v>319.39999999999998</v>
      </c>
    </row>
    <row r="2665" spans="1:5" x14ac:dyDescent="0.3">
      <c r="A2665" s="31">
        <v>2947</v>
      </c>
      <c r="B2665" s="32" t="s">
        <v>5178</v>
      </c>
      <c r="C2665" s="33" t="s">
        <v>5179</v>
      </c>
      <c r="D2665" s="34" t="s">
        <v>15</v>
      </c>
      <c r="E2665" s="35">
        <v>277.89</v>
      </c>
    </row>
    <row r="2666" spans="1:5" x14ac:dyDescent="0.3">
      <c r="A2666" s="31">
        <v>2948</v>
      </c>
      <c r="B2666" s="32" t="s">
        <v>5180</v>
      </c>
      <c r="C2666" s="33" t="s">
        <v>5181</v>
      </c>
      <c r="D2666" s="34" t="s">
        <v>15</v>
      </c>
      <c r="E2666" s="35">
        <v>278.73</v>
      </c>
    </row>
    <row r="2667" spans="1:5" x14ac:dyDescent="0.3">
      <c r="A2667" s="31">
        <v>2949</v>
      </c>
      <c r="B2667" s="32" t="s">
        <v>5182</v>
      </c>
      <c r="C2667" s="33" t="s">
        <v>5183</v>
      </c>
      <c r="D2667" s="34" t="s">
        <v>15</v>
      </c>
      <c r="E2667" s="35">
        <v>284.64</v>
      </c>
    </row>
    <row r="2668" spans="1:5" x14ac:dyDescent="0.3">
      <c r="A2668" s="31">
        <v>2950</v>
      </c>
      <c r="B2668" s="32" t="s">
        <v>5184</v>
      </c>
      <c r="C2668" s="33" t="s">
        <v>5185</v>
      </c>
      <c r="D2668" s="34" t="s">
        <v>15</v>
      </c>
      <c r="E2668" s="35">
        <v>25.07</v>
      </c>
    </row>
    <row r="2669" spans="1:5" x14ac:dyDescent="0.3">
      <c r="A2669" s="31">
        <v>2951</v>
      </c>
      <c r="B2669" s="32" t="s">
        <v>5186</v>
      </c>
      <c r="C2669" s="33" t="s">
        <v>5187</v>
      </c>
      <c r="D2669" s="34" t="s">
        <v>15</v>
      </c>
      <c r="E2669" s="35">
        <v>22.45</v>
      </c>
    </row>
    <row r="2670" spans="1:5" x14ac:dyDescent="0.3">
      <c r="A2670" s="31">
        <v>2952</v>
      </c>
      <c r="B2670" s="32" t="s">
        <v>5188</v>
      </c>
      <c r="C2670" s="33" t="s">
        <v>5189</v>
      </c>
      <c r="D2670" s="34" t="s">
        <v>15</v>
      </c>
      <c r="E2670" s="35">
        <v>22.45</v>
      </c>
    </row>
    <row r="2671" spans="1:5" x14ac:dyDescent="0.3">
      <c r="A2671" s="31">
        <v>2953</v>
      </c>
      <c r="B2671" s="32" t="s">
        <v>5190</v>
      </c>
      <c r="C2671" s="33" t="s">
        <v>5191</v>
      </c>
      <c r="D2671" s="34" t="s">
        <v>15</v>
      </c>
      <c r="E2671" s="35">
        <v>24.03</v>
      </c>
    </row>
    <row r="2672" spans="1:5" x14ac:dyDescent="0.3">
      <c r="A2672" s="31">
        <v>2954</v>
      </c>
      <c r="B2672" s="32" t="s">
        <v>5192</v>
      </c>
      <c r="C2672" s="33" t="s">
        <v>5193</v>
      </c>
      <c r="D2672" s="34" t="s">
        <v>15</v>
      </c>
      <c r="E2672" s="35">
        <v>30.23</v>
      </c>
    </row>
    <row r="2673" spans="1:5" x14ac:dyDescent="0.3">
      <c r="A2673" s="31">
        <v>2955</v>
      </c>
      <c r="B2673" s="32" t="s">
        <v>5194</v>
      </c>
      <c r="C2673" s="33" t="s">
        <v>5195</v>
      </c>
      <c r="D2673" s="34" t="s">
        <v>15</v>
      </c>
      <c r="E2673" s="35">
        <v>26.27</v>
      </c>
    </row>
    <row r="2674" spans="1:5" x14ac:dyDescent="0.3">
      <c r="A2674" s="31">
        <v>2956</v>
      </c>
      <c r="B2674" s="32" t="s">
        <v>5196</v>
      </c>
      <c r="C2674" s="33" t="s">
        <v>5197</v>
      </c>
      <c r="D2674" s="34" t="s">
        <v>15</v>
      </c>
      <c r="E2674" s="35">
        <v>24.81</v>
      </c>
    </row>
    <row r="2675" spans="1:5" x14ac:dyDescent="0.3">
      <c r="A2675" s="31">
        <v>2957</v>
      </c>
      <c r="B2675" s="32" t="s">
        <v>5198</v>
      </c>
      <c r="C2675" s="33" t="s">
        <v>5199</v>
      </c>
      <c r="D2675" s="34" t="s">
        <v>15</v>
      </c>
      <c r="E2675" s="35">
        <v>24.39</v>
      </c>
    </row>
    <row r="2676" spans="1:5" x14ac:dyDescent="0.3">
      <c r="A2676" s="31">
        <v>2958</v>
      </c>
      <c r="B2676" s="32" t="s">
        <v>5200</v>
      </c>
      <c r="C2676" s="33" t="s">
        <v>5201</v>
      </c>
      <c r="D2676" s="34" t="s">
        <v>15</v>
      </c>
      <c r="E2676" s="35">
        <v>64.78</v>
      </c>
    </row>
    <row r="2677" spans="1:5" x14ac:dyDescent="0.3">
      <c r="A2677" s="31">
        <v>2959</v>
      </c>
      <c r="B2677" s="32" t="s">
        <v>5202</v>
      </c>
      <c r="C2677" s="33" t="s">
        <v>5203</v>
      </c>
      <c r="D2677" s="34" t="s">
        <v>15</v>
      </c>
      <c r="E2677" s="35">
        <v>63.52</v>
      </c>
    </row>
    <row r="2678" spans="1:5" x14ac:dyDescent="0.3">
      <c r="A2678" s="31">
        <v>2960</v>
      </c>
      <c r="B2678" s="32" t="s">
        <v>5204</v>
      </c>
      <c r="C2678" s="33" t="s">
        <v>5205</v>
      </c>
      <c r="D2678" s="34" t="s">
        <v>15</v>
      </c>
      <c r="E2678" s="35">
        <v>95.01</v>
      </c>
    </row>
    <row r="2679" spans="1:5" x14ac:dyDescent="0.3">
      <c r="A2679" s="31">
        <v>2961</v>
      </c>
      <c r="B2679" s="32" t="s">
        <v>5206</v>
      </c>
      <c r="C2679" s="33" t="s">
        <v>5207</v>
      </c>
      <c r="D2679" s="34" t="s">
        <v>15</v>
      </c>
      <c r="E2679" s="35">
        <v>91.99</v>
      </c>
    </row>
    <row r="2680" spans="1:5" x14ac:dyDescent="0.3">
      <c r="A2680" s="31">
        <v>2962</v>
      </c>
      <c r="B2680" s="32" t="s">
        <v>5208</v>
      </c>
      <c r="C2680" s="33" t="s">
        <v>5209</v>
      </c>
      <c r="D2680" s="34" t="s">
        <v>15</v>
      </c>
      <c r="E2680" s="35">
        <v>51.17</v>
      </c>
    </row>
    <row r="2681" spans="1:5" x14ac:dyDescent="0.3">
      <c r="A2681" s="31">
        <v>2963</v>
      </c>
      <c r="B2681" s="32" t="s">
        <v>5210</v>
      </c>
      <c r="C2681" s="33" t="s">
        <v>5211</v>
      </c>
      <c r="D2681" s="34" t="s">
        <v>15</v>
      </c>
      <c r="E2681" s="35">
        <v>57.58</v>
      </c>
    </row>
    <row r="2682" spans="1:5" x14ac:dyDescent="0.3">
      <c r="A2682" s="31">
        <v>2964</v>
      </c>
      <c r="B2682" s="32" t="s">
        <v>5212</v>
      </c>
      <c r="C2682" s="33" t="s">
        <v>5213</v>
      </c>
      <c r="D2682" s="34" t="s">
        <v>15</v>
      </c>
      <c r="E2682" s="35">
        <v>86.78</v>
      </c>
    </row>
    <row r="2683" spans="1:5" x14ac:dyDescent="0.3">
      <c r="A2683" s="31">
        <v>2965</v>
      </c>
      <c r="B2683" s="32" t="s">
        <v>5214</v>
      </c>
      <c r="C2683" s="33" t="s">
        <v>5215</v>
      </c>
      <c r="D2683" s="34" t="s">
        <v>15</v>
      </c>
      <c r="E2683" s="35">
        <v>59.3</v>
      </c>
    </row>
    <row r="2684" spans="1:5" x14ac:dyDescent="0.3">
      <c r="A2684" s="31">
        <v>2966</v>
      </c>
      <c r="B2684" s="32" t="s">
        <v>5216</v>
      </c>
      <c r="C2684" s="33" t="s">
        <v>5217</v>
      </c>
      <c r="D2684" s="34" t="s">
        <v>15</v>
      </c>
      <c r="E2684" s="35">
        <v>275</v>
      </c>
    </row>
    <row r="2685" spans="1:5" x14ac:dyDescent="0.3">
      <c r="A2685" s="31">
        <v>2967</v>
      </c>
      <c r="B2685" s="32" t="s">
        <v>5218</v>
      </c>
      <c r="C2685" s="33" t="s">
        <v>5219</v>
      </c>
      <c r="D2685" s="34" t="s">
        <v>15</v>
      </c>
      <c r="E2685" s="35">
        <v>272.43</v>
      </c>
    </row>
    <row r="2686" spans="1:5" x14ac:dyDescent="0.3">
      <c r="A2686" s="31">
        <v>2968</v>
      </c>
      <c r="B2686" s="32" t="s">
        <v>5220</v>
      </c>
      <c r="C2686" s="33" t="s">
        <v>5221</v>
      </c>
      <c r="D2686" s="34" t="s">
        <v>15</v>
      </c>
      <c r="E2686" s="35">
        <v>271.55</v>
      </c>
    </row>
    <row r="2687" spans="1:5" x14ac:dyDescent="0.3">
      <c r="A2687" s="31">
        <v>2969</v>
      </c>
      <c r="B2687" s="32" t="s">
        <v>5222</v>
      </c>
      <c r="C2687" s="33" t="s">
        <v>5223</v>
      </c>
      <c r="D2687" s="34" t="s">
        <v>15</v>
      </c>
      <c r="E2687" s="35">
        <v>259.58999999999997</v>
      </c>
    </row>
    <row r="2688" spans="1:5" x14ac:dyDescent="0.3">
      <c r="A2688" s="31">
        <v>2970</v>
      </c>
      <c r="B2688" s="32" t="s">
        <v>5224</v>
      </c>
      <c r="C2688" s="33" t="s">
        <v>5225</v>
      </c>
      <c r="D2688" s="34" t="s">
        <v>15</v>
      </c>
      <c r="E2688" s="35">
        <v>263</v>
      </c>
    </row>
    <row r="2689" spans="1:5" x14ac:dyDescent="0.3">
      <c r="A2689" s="31">
        <v>2971</v>
      </c>
      <c r="B2689" s="32" t="s">
        <v>5226</v>
      </c>
      <c r="C2689" s="33" t="s">
        <v>5227</v>
      </c>
      <c r="D2689" s="34" t="s">
        <v>15</v>
      </c>
      <c r="E2689" s="35">
        <v>290.64999999999998</v>
      </c>
    </row>
    <row r="2690" spans="1:5" x14ac:dyDescent="0.3">
      <c r="A2690" s="31">
        <v>2977</v>
      </c>
      <c r="B2690" s="32" t="s">
        <v>5228</v>
      </c>
      <c r="C2690" s="33" t="s">
        <v>5229</v>
      </c>
      <c r="D2690" s="34" t="s">
        <v>15</v>
      </c>
      <c r="E2690" s="35">
        <v>261.16000000000003</v>
      </c>
    </row>
    <row r="2691" spans="1:5" x14ac:dyDescent="0.3">
      <c r="A2691" s="31">
        <v>2978</v>
      </c>
      <c r="B2691" s="32" t="s">
        <v>5230</v>
      </c>
      <c r="C2691" s="33" t="s">
        <v>5231</v>
      </c>
      <c r="D2691" s="34" t="s">
        <v>15</v>
      </c>
      <c r="E2691" s="35">
        <v>274.89999999999998</v>
      </c>
    </row>
    <row r="2692" spans="1:5" x14ac:dyDescent="0.3">
      <c r="A2692" s="31">
        <v>2979</v>
      </c>
      <c r="B2692" s="32" t="s">
        <v>5232</v>
      </c>
      <c r="C2692" s="33" t="s">
        <v>5233</v>
      </c>
      <c r="D2692" s="34" t="s">
        <v>15</v>
      </c>
      <c r="E2692" s="35">
        <v>283.98</v>
      </c>
    </row>
    <row r="2693" spans="1:5" x14ac:dyDescent="0.3">
      <c r="A2693" s="31">
        <v>2980</v>
      </c>
      <c r="B2693" s="32" t="s">
        <v>5234</v>
      </c>
      <c r="C2693" s="33" t="s">
        <v>5235</v>
      </c>
      <c r="D2693" s="34" t="s">
        <v>15</v>
      </c>
      <c r="E2693" s="35">
        <v>264.69</v>
      </c>
    </row>
    <row r="2694" spans="1:5" x14ac:dyDescent="0.3">
      <c r="A2694" s="31">
        <v>2981</v>
      </c>
      <c r="B2694" s="32" t="s">
        <v>5236</v>
      </c>
      <c r="C2694" s="33" t="s">
        <v>5237</v>
      </c>
      <c r="D2694" s="34" t="s">
        <v>15</v>
      </c>
      <c r="E2694" s="35">
        <v>282.8</v>
      </c>
    </row>
    <row r="2695" spans="1:5" x14ac:dyDescent="0.3">
      <c r="A2695" s="31">
        <v>2982</v>
      </c>
      <c r="B2695" s="32" t="s">
        <v>5238</v>
      </c>
      <c r="C2695" s="33" t="s">
        <v>5239</v>
      </c>
      <c r="D2695" s="34" t="s">
        <v>15</v>
      </c>
      <c r="E2695" s="35">
        <v>284.17</v>
      </c>
    </row>
    <row r="2696" spans="1:5" x14ac:dyDescent="0.3">
      <c r="A2696" s="31">
        <v>2983</v>
      </c>
      <c r="B2696" s="32" t="s">
        <v>5240</v>
      </c>
      <c r="C2696" s="33" t="s">
        <v>5241</v>
      </c>
      <c r="D2696" s="34" t="s">
        <v>15</v>
      </c>
      <c r="E2696" s="35">
        <v>289.38</v>
      </c>
    </row>
    <row r="2697" spans="1:5" x14ac:dyDescent="0.3">
      <c r="A2697" s="31">
        <v>2984</v>
      </c>
      <c r="B2697" s="32" t="s">
        <v>5242</v>
      </c>
      <c r="C2697" s="33" t="s">
        <v>5243</v>
      </c>
      <c r="D2697" s="34" t="s">
        <v>15</v>
      </c>
      <c r="E2697" s="35">
        <v>282.38</v>
      </c>
    </row>
    <row r="2698" spans="1:5" x14ac:dyDescent="0.3">
      <c r="A2698" s="31">
        <v>2985</v>
      </c>
      <c r="B2698" s="32" t="s">
        <v>5244</v>
      </c>
      <c r="C2698" s="33" t="s">
        <v>5245</v>
      </c>
      <c r="D2698" s="34" t="s">
        <v>15</v>
      </c>
      <c r="E2698" s="35">
        <v>290.64999999999998</v>
      </c>
    </row>
    <row r="2699" spans="1:5" x14ac:dyDescent="0.3">
      <c r="A2699" s="31">
        <v>2986</v>
      </c>
      <c r="B2699" s="32" t="s">
        <v>5246</v>
      </c>
      <c r="C2699" s="33" t="s">
        <v>5247</v>
      </c>
      <c r="D2699" s="34" t="s">
        <v>15</v>
      </c>
      <c r="E2699" s="35">
        <v>285.43</v>
      </c>
    </row>
    <row r="2700" spans="1:5" x14ac:dyDescent="0.3">
      <c r="A2700" s="31">
        <v>2987</v>
      </c>
      <c r="B2700" s="32" t="s">
        <v>5248</v>
      </c>
      <c r="C2700" s="33" t="s">
        <v>5249</v>
      </c>
      <c r="D2700" s="34" t="s">
        <v>15</v>
      </c>
      <c r="E2700" s="35">
        <v>255.6</v>
      </c>
    </row>
    <row r="2701" spans="1:5" x14ac:dyDescent="0.3">
      <c r="A2701" s="31">
        <v>2988</v>
      </c>
      <c r="B2701" s="32" t="s">
        <v>5250</v>
      </c>
      <c r="C2701" s="33" t="s">
        <v>5251</v>
      </c>
      <c r="D2701" s="34" t="s">
        <v>15</v>
      </c>
      <c r="E2701" s="35">
        <v>277.33</v>
      </c>
    </row>
    <row r="2702" spans="1:5" x14ac:dyDescent="0.3">
      <c r="A2702" s="31">
        <v>2989</v>
      </c>
      <c r="B2702" s="32" t="s">
        <v>5252</v>
      </c>
      <c r="C2702" s="33" t="s">
        <v>5253</v>
      </c>
      <c r="D2702" s="34" t="s">
        <v>15</v>
      </c>
      <c r="E2702" s="35">
        <v>288.8</v>
      </c>
    </row>
    <row r="2703" spans="1:5" x14ac:dyDescent="0.3">
      <c r="A2703" s="31">
        <v>2990</v>
      </c>
      <c r="B2703" s="32" t="s">
        <v>5254</v>
      </c>
      <c r="C2703" s="33" t="s">
        <v>5255</v>
      </c>
      <c r="D2703" s="34" t="s">
        <v>15</v>
      </c>
      <c r="E2703" s="35">
        <v>404.16</v>
      </c>
    </row>
    <row r="2704" spans="1:5" x14ac:dyDescent="0.3">
      <c r="A2704" s="31">
        <v>2991</v>
      </c>
      <c r="B2704" s="32" t="s">
        <v>5256</v>
      </c>
      <c r="C2704" s="33" t="s">
        <v>5257</v>
      </c>
      <c r="D2704" s="34" t="s">
        <v>15</v>
      </c>
      <c r="E2704" s="35">
        <v>284.61</v>
      </c>
    </row>
    <row r="2705" spans="1:5" x14ac:dyDescent="0.3">
      <c r="A2705" s="31">
        <v>2992</v>
      </c>
      <c r="B2705" s="32" t="s">
        <v>5258</v>
      </c>
      <c r="C2705" s="33" t="s">
        <v>5259</v>
      </c>
      <c r="D2705" s="34" t="s">
        <v>15</v>
      </c>
      <c r="E2705" s="35">
        <v>255.94</v>
      </c>
    </row>
    <row r="2706" spans="1:5" x14ac:dyDescent="0.3">
      <c r="A2706" s="31">
        <v>2993</v>
      </c>
      <c r="B2706" s="32" t="s">
        <v>5260</v>
      </c>
      <c r="C2706" s="33" t="s">
        <v>5261</v>
      </c>
      <c r="D2706" s="34" t="s">
        <v>15</v>
      </c>
      <c r="E2706" s="35">
        <v>288.8</v>
      </c>
    </row>
    <row r="2707" spans="1:5" x14ac:dyDescent="0.3">
      <c r="A2707" s="31">
        <v>2994</v>
      </c>
      <c r="B2707" s="32" t="s">
        <v>5262</v>
      </c>
      <c r="C2707" s="33" t="s">
        <v>5263</v>
      </c>
      <c r="D2707" s="34" t="s">
        <v>15</v>
      </c>
      <c r="E2707" s="35">
        <v>290.64999999999998</v>
      </c>
    </row>
    <row r="2708" spans="1:5" x14ac:dyDescent="0.3">
      <c r="A2708" s="31">
        <v>2995</v>
      </c>
      <c r="B2708" s="32" t="s">
        <v>5264</v>
      </c>
      <c r="C2708" s="33" t="s">
        <v>5265</v>
      </c>
      <c r="D2708" s="34" t="s">
        <v>15</v>
      </c>
      <c r="E2708" s="35">
        <v>265.68</v>
      </c>
    </row>
    <row r="2709" spans="1:5" x14ac:dyDescent="0.3">
      <c r="A2709" s="31">
        <v>2996</v>
      </c>
      <c r="B2709" s="32" t="s">
        <v>5266</v>
      </c>
      <c r="C2709" s="33" t="s">
        <v>5267</v>
      </c>
      <c r="D2709" s="34" t="s">
        <v>15</v>
      </c>
      <c r="E2709" s="35">
        <v>272.43</v>
      </c>
    </row>
    <row r="2710" spans="1:5" x14ac:dyDescent="0.3">
      <c r="A2710" s="31">
        <v>2997</v>
      </c>
      <c r="B2710" s="32" t="s">
        <v>5268</v>
      </c>
      <c r="C2710" s="33" t="s">
        <v>5269</v>
      </c>
      <c r="D2710" s="34" t="s">
        <v>15</v>
      </c>
      <c r="E2710" s="35">
        <v>272.43</v>
      </c>
    </row>
    <row r="2711" spans="1:5" x14ac:dyDescent="0.3">
      <c r="A2711" s="31">
        <v>2998</v>
      </c>
      <c r="B2711" s="32" t="s">
        <v>5270</v>
      </c>
      <c r="C2711" s="33" t="s">
        <v>5271</v>
      </c>
      <c r="D2711" s="34" t="s">
        <v>15</v>
      </c>
      <c r="E2711" s="35">
        <v>272.43</v>
      </c>
    </row>
    <row r="2712" spans="1:5" x14ac:dyDescent="0.3">
      <c r="A2712" s="31">
        <v>2999</v>
      </c>
      <c r="B2712" s="32" t="s">
        <v>5272</v>
      </c>
      <c r="C2712" s="33" t="s">
        <v>5273</v>
      </c>
      <c r="D2712" s="34" t="s">
        <v>15</v>
      </c>
      <c r="E2712" s="35">
        <v>278.93</v>
      </c>
    </row>
    <row r="2713" spans="1:5" x14ac:dyDescent="0.3">
      <c r="A2713" s="31">
        <v>3000</v>
      </c>
      <c r="B2713" s="32" t="s">
        <v>5274</v>
      </c>
      <c r="C2713" s="33" t="s">
        <v>5275</v>
      </c>
      <c r="D2713" s="34" t="s">
        <v>15</v>
      </c>
      <c r="E2713" s="35">
        <v>280.77999999999997</v>
      </c>
    </row>
    <row r="2714" spans="1:5" x14ac:dyDescent="0.3">
      <c r="A2714" s="31">
        <v>3001</v>
      </c>
      <c r="B2714" s="32" t="s">
        <v>5276</v>
      </c>
      <c r="C2714" s="33" t="s">
        <v>5277</v>
      </c>
      <c r="D2714" s="34" t="s">
        <v>15</v>
      </c>
      <c r="E2714" s="35">
        <v>264.52</v>
      </c>
    </row>
    <row r="2715" spans="1:5" x14ac:dyDescent="0.3">
      <c r="A2715" s="31">
        <v>3002</v>
      </c>
      <c r="B2715" s="32" t="s">
        <v>5278</v>
      </c>
      <c r="C2715" s="33" t="s">
        <v>5279</v>
      </c>
      <c r="D2715" s="34" t="s">
        <v>15</v>
      </c>
      <c r="E2715" s="35">
        <v>285.35000000000002</v>
      </c>
    </row>
    <row r="2716" spans="1:5" x14ac:dyDescent="0.3">
      <c r="A2716" s="31">
        <v>3003</v>
      </c>
      <c r="B2716" s="32" t="s">
        <v>5280</v>
      </c>
      <c r="C2716" s="33" t="s">
        <v>5281</v>
      </c>
      <c r="D2716" s="34" t="s">
        <v>15</v>
      </c>
      <c r="E2716" s="35">
        <v>275.14999999999998</v>
      </c>
    </row>
    <row r="2717" spans="1:5" x14ac:dyDescent="0.3">
      <c r="A2717" s="31">
        <v>3004</v>
      </c>
      <c r="B2717" s="32" t="s">
        <v>5282</v>
      </c>
      <c r="C2717" s="33" t="s">
        <v>5283</v>
      </c>
      <c r="D2717" s="34" t="s">
        <v>15</v>
      </c>
      <c r="E2717" s="35">
        <v>60.12</v>
      </c>
    </row>
    <row r="2718" spans="1:5" x14ac:dyDescent="0.3">
      <c r="A2718" s="31">
        <v>3005</v>
      </c>
      <c r="B2718" s="32" t="s">
        <v>5284</v>
      </c>
      <c r="C2718" s="33" t="s">
        <v>5285</v>
      </c>
      <c r="D2718" s="34" t="s">
        <v>15</v>
      </c>
      <c r="E2718" s="35">
        <v>85.18</v>
      </c>
    </row>
    <row r="2719" spans="1:5" x14ac:dyDescent="0.3">
      <c r="A2719" s="31">
        <v>3006</v>
      </c>
      <c r="B2719" s="32" t="s">
        <v>5286</v>
      </c>
      <c r="C2719" s="33" t="s">
        <v>5287</v>
      </c>
      <c r="D2719" s="34" t="s">
        <v>15</v>
      </c>
      <c r="E2719" s="35">
        <v>61.71</v>
      </c>
    </row>
    <row r="2720" spans="1:5" x14ac:dyDescent="0.3">
      <c r="A2720" s="31">
        <v>3007</v>
      </c>
      <c r="B2720" s="32" t="s">
        <v>5288</v>
      </c>
      <c r="C2720" s="33" t="s">
        <v>5289</v>
      </c>
      <c r="D2720" s="34" t="s">
        <v>12</v>
      </c>
      <c r="E2720" s="35">
        <v>253.5</v>
      </c>
    </row>
    <row r="2721" spans="1:5" x14ac:dyDescent="0.3">
      <c r="A2721" s="31">
        <v>3008</v>
      </c>
      <c r="B2721" s="32" t="s">
        <v>5290</v>
      </c>
      <c r="C2721" s="33" t="s">
        <v>5291</v>
      </c>
      <c r="D2721" s="34" t="s">
        <v>15</v>
      </c>
      <c r="E2721" s="35">
        <v>207.12</v>
      </c>
    </row>
    <row r="2722" spans="1:5" x14ac:dyDescent="0.3">
      <c r="A2722" s="31">
        <v>3009</v>
      </c>
      <c r="B2722" s="32" t="s">
        <v>5292</v>
      </c>
      <c r="C2722" s="33" t="s">
        <v>5293</v>
      </c>
      <c r="D2722" s="34" t="s">
        <v>12</v>
      </c>
      <c r="E2722" s="35">
        <v>127.92</v>
      </c>
    </row>
    <row r="2723" spans="1:5" x14ac:dyDescent="0.3">
      <c r="A2723" s="31">
        <v>3010</v>
      </c>
      <c r="B2723" s="32" t="s">
        <v>5294</v>
      </c>
      <c r="C2723" s="33" t="s">
        <v>5295</v>
      </c>
      <c r="D2723" s="34" t="s">
        <v>15</v>
      </c>
      <c r="E2723" s="35">
        <v>45.71</v>
      </c>
    </row>
    <row r="2724" spans="1:5" x14ac:dyDescent="0.3">
      <c r="A2724" s="31">
        <v>3011</v>
      </c>
      <c r="B2724" s="32" t="s">
        <v>5296</v>
      </c>
      <c r="C2724" s="33" t="s">
        <v>5297</v>
      </c>
      <c r="D2724" s="34" t="s">
        <v>15</v>
      </c>
      <c r="E2724" s="35">
        <v>64.83</v>
      </c>
    </row>
    <row r="2725" spans="1:5" x14ac:dyDescent="0.3">
      <c r="A2725" s="31">
        <v>3012</v>
      </c>
      <c r="B2725" s="32" t="s">
        <v>5298</v>
      </c>
      <c r="C2725" s="33" t="s">
        <v>5299</v>
      </c>
      <c r="D2725" s="34" t="s">
        <v>15</v>
      </c>
      <c r="E2725" s="35">
        <v>55.17</v>
      </c>
    </row>
    <row r="2726" spans="1:5" x14ac:dyDescent="0.3">
      <c r="A2726" s="31">
        <v>3013</v>
      </c>
      <c r="B2726" s="32" t="s">
        <v>5300</v>
      </c>
      <c r="C2726" s="33" t="s">
        <v>5301</v>
      </c>
      <c r="D2726" s="34" t="s">
        <v>12</v>
      </c>
      <c r="E2726" s="35">
        <v>590.85</v>
      </c>
    </row>
    <row r="2727" spans="1:5" x14ac:dyDescent="0.3">
      <c r="A2727" s="31">
        <v>3014</v>
      </c>
      <c r="B2727" s="32" t="s">
        <v>5302</v>
      </c>
      <c r="C2727" s="33" t="s">
        <v>5303</v>
      </c>
      <c r="D2727" s="34" t="s">
        <v>15</v>
      </c>
      <c r="E2727" s="35">
        <v>81.39</v>
      </c>
    </row>
    <row r="2728" spans="1:5" x14ac:dyDescent="0.3">
      <c r="A2728" s="31">
        <v>3015</v>
      </c>
      <c r="B2728" s="32" t="s">
        <v>5304</v>
      </c>
      <c r="C2728" s="33" t="s">
        <v>5305</v>
      </c>
      <c r="D2728" s="34" t="s">
        <v>15</v>
      </c>
      <c r="E2728" s="35">
        <v>44.5</v>
      </c>
    </row>
    <row r="2729" spans="1:5" x14ac:dyDescent="0.3">
      <c r="A2729" s="31">
        <v>3016</v>
      </c>
      <c r="B2729" s="32" t="s">
        <v>5306</v>
      </c>
      <c r="C2729" s="33" t="s">
        <v>5307</v>
      </c>
      <c r="D2729" s="34" t="s">
        <v>15</v>
      </c>
      <c r="E2729" s="35">
        <v>40.86</v>
      </c>
    </row>
    <row r="2730" spans="1:5" x14ac:dyDescent="0.3">
      <c r="A2730" s="31">
        <v>3017</v>
      </c>
      <c r="B2730" s="32" t="s">
        <v>5308</v>
      </c>
      <c r="C2730" s="33" t="s">
        <v>5309</v>
      </c>
      <c r="D2730" s="34" t="s">
        <v>15</v>
      </c>
      <c r="E2730" s="35">
        <v>107.96</v>
      </c>
    </row>
    <row r="2731" spans="1:5" x14ac:dyDescent="0.3">
      <c r="A2731" s="31">
        <v>3018</v>
      </c>
      <c r="B2731" s="32" t="s">
        <v>5310</v>
      </c>
      <c r="C2731" s="33" t="s">
        <v>5311</v>
      </c>
      <c r="D2731" s="34" t="s">
        <v>15</v>
      </c>
      <c r="E2731" s="35">
        <v>48.65</v>
      </c>
    </row>
    <row r="2732" spans="1:5" x14ac:dyDescent="0.3">
      <c r="A2732" s="31">
        <v>3019</v>
      </c>
      <c r="B2732" s="32" t="s">
        <v>5312</v>
      </c>
      <c r="C2732" s="33" t="s">
        <v>5313</v>
      </c>
      <c r="D2732" s="34" t="s">
        <v>12</v>
      </c>
      <c r="E2732" s="35">
        <v>700.36</v>
      </c>
    </row>
    <row r="2733" spans="1:5" x14ac:dyDescent="0.3">
      <c r="A2733" s="31">
        <v>3020</v>
      </c>
      <c r="B2733" s="32" t="s">
        <v>5314</v>
      </c>
      <c r="C2733" s="33" t="s">
        <v>5315</v>
      </c>
      <c r="D2733" s="34" t="s">
        <v>15</v>
      </c>
      <c r="E2733" s="35">
        <v>65.12</v>
      </c>
    </row>
    <row r="2734" spans="1:5" x14ac:dyDescent="0.3">
      <c r="A2734" s="31">
        <v>3021</v>
      </c>
      <c r="B2734" s="32" t="s">
        <v>5316</v>
      </c>
      <c r="C2734" s="33" t="s">
        <v>5317</v>
      </c>
      <c r="D2734" s="34" t="s">
        <v>15</v>
      </c>
      <c r="E2734" s="35">
        <v>69.680000000000007</v>
      </c>
    </row>
    <row r="2735" spans="1:5" x14ac:dyDescent="0.3">
      <c r="A2735" s="31">
        <v>3022</v>
      </c>
      <c r="B2735" s="32" t="s">
        <v>5318</v>
      </c>
      <c r="C2735" s="33" t="s">
        <v>5319</v>
      </c>
      <c r="D2735" s="34" t="s">
        <v>15</v>
      </c>
      <c r="E2735" s="35">
        <v>119.1</v>
      </c>
    </row>
    <row r="2736" spans="1:5" x14ac:dyDescent="0.3">
      <c r="A2736" s="31">
        <v>3023</v>
      </c>
      <c r="B2736" s="32" t="s">
        <v>5320</v>
      </c>
      <c r="C2736" s="33" t="s">
        <v>5321</v>
      </c>
      <c r="D2736" s="34" t="s">
        <v>15</v>
      </c>
      <c r="E2736" s="35">
        <v>76.569999999999993</v>
      </c>
    </row>
    <row r="2737" spans="1:5" x14ac:dyDescent="0.3">
      <c r="A2737" s="31">
        <v>3024</v>
      </c>
      <c r="B2737" s="32" t="s">
        <v>5322</v>
      </c>
      <c r="C2737" s="33" t="s">
        <v>5323</v>
      </c>
      <c r="D2737" s="34" t="s">
        <v>15</v>
      </c>
      <c r="E2737" s="35">
        <v>60.21</v>
      </c>
    </row>
    <row r="2738" spans="1:5" x14ac:dyDescent="0.3">
      <c r="A2738" s="31">
        <v>3025</v>
      </c>
      <c r="B2738" s="32" t="s">
        <v>5324</v>
      </c>
      <c r="C2738" s="33" t="s">
        <v>5325</v>
      </c>
      <c r="D2738" s="34" t="s">
        <v>15</v>
      </c>
      <c r="E2738" s="35">
        <v>55.72</v>
      </c>
    </row>
    <row r="2739" spans="1:5" x14ac:dyDescent="0.3">
      <c r="A2739" s="31">
        <v>3026</v>
      </c>
      <c r="B2739" s="32" t="s">
        <v>5326</v>
      </c>
      <c r="C2739" s="33" t="s">
        <v>5327</v>
      </c>
      <c r="D2739" s="34" t="s">
        <v>15</v>
      </c>
      <c r="E2739" s="35">
        <v>48.2</v>
      </c>
    </row>
    <row r="2740" spans="1:5" x14ac:dyDescent="0.3">
      <c r="A2740" s="31">
        <v>3027</v>
      </c>
      <c r="B2740" s="32" t="s">
        <v>5328</v>
      </c>
      <c r="C2740" s="33" t="s">
        <v>5329</v>
      </c>
      <c r="D2740" s="34" t="s">
        <v>15</v>
      </c>
      <c r="E2740" s="35">
        <v>252.46</v>
      </c>
    </row>
    <row r="2741" spans="1:5" x14ac:dyDescent="0.3">
      <c r="A2741" s="31">
        <v>3033</v>
      </c>
      <c r="B2741" s="32" t="s">
        <v>5330</v>
      </c>
      <c r="C2741" s="33" t="s">
        <v>5331</v>
      </c>
      <c r="D2741" s="34" t="s">
        <v>15</v>
      </c>
      <c r="E2741" s="35">
        <v>542.70000000000005</v>
      </c>
    </row>
    <row r="2742" spans="1:5" x14ac:dyDescent="0.3">
      <c r="A2742" s="31">
        <v>3034</v>
      </c>
      <c r="B2742" s="32" t="s">
        <v>5332</v>
      </c>
      <c r="C2742" s="33" t="s">
        <v>5333</v>
      </c>
      <c r="D2742" s="34" t="s">
        <v>15</v>
      </c>
      <c r="E2742" s="35">
        <v>282.02999999999997</v>
      </c>
    </row>
    <row r="2743" spans="1:5" x14ac:dyDescent="0.3">
      <c r="A2743" s="31">
        <v>3035</v>
      </c>
      <c r="B2743" s="32" t="s">
        <v>5334</v>
      </c>
      <c r="C2743" s="33" t="s">
        <v>5335</v>
      </c>
      <c r="D2743" s="34" t="s">
        <v>15</v>
      </c>
      <c r="E2743" s="35">
        <v>332.07</v>
      </c>
    </row>
    <row r="2744" spans="1:5" x14ac:dyDescent="0.3">
      <c r="A2744" s="31">
        <v>3036</v>
      </c>
      <c r="B2744" s="32" t="s">
        <v>5336</v>
      </c>
      <c r="C2744" s="33" t="s">
        <v>5337</v>
      </c>
      <c r="D2744" s="34" t="s">
        <v>15</v>
      </c>
      <c r="E2744" s="35">
        <v>351.61</v>
      </c>
    </row>
    <row r="2745" spans="1:5" x14ac:dyDescent="0.3">
      <c r="A2745" s="31">
        <v>3037</v>
      </c>
      <c r="B2745" s="32" t="s">
        <v>5338</v>
      </c>
      <c r="C2745" s="33" t="s">
        <v>5339</v>
      </c>
      <c r="D2745" s="34" t="s">
        <v>15</v>
      </c>
      <c r="E2745" s="35">
        <v>321.24</v>
      </c>
    </row>
    <row r="2746" spans="1:5" x14ac:dyDescent="0.3">
      <c r="A2746" s="31">
        <v>3038</v>
      </c>
      <c r="B2746" s="32" t="s">
        <v>5340</v>
      </c>
      <c r="C2746" s="33" t="s">
        <v>5341</v>
      </c>
      <c r="D2746" s="34" t="s">
        <v>15</v>
      </c>
      <c r="E2746" s="35">
        <v>466.27</v>
      </c>
    </row>
    <row r="2747" spans="1:5" x14ac:dyDescent="0.3">
      <c r="A2747" s="31">
        <v>3039</v>
      </c>
      <c r="B2747" s="32" t="s">
        <v>5342</v>
      </c>
      <c r="C2747" s="33" t="s">
        <v>5343</v>
      </c>
      <c r="D2747" s="34" t="s">
        <v>15</v>
      </c>
      <c r="E2747" s="35">
        <v>313.29000000000002</v>
      </c>
    </row>
    <row r="2748" spans="1:5" x14ac:dyDescent="0.3">
      <c r="A2748" s="31">
        <v>3040</v>
      </c>
      <c r="B2748" s="32" t="s">
        <v>5344</v>
      </c>
      <c r="C2748" s="33" t="s">
        <v>5345</v>
      </c>
      <c r="D2748" s="34" t="s">
        <v>15</v>
      </c>
      <c r="E2748" s="35">
        <v>286.44</v>
      </c>
    </row>
    <row r="2749" spans="1:5" x14ac:dyDescent="0.3">
      <c r="A2749" s="31">
        <v>3041</v>
      </c>
      <c r="B2749" s="32" t="s">
        <v>5346</v>
      </c>
      <c r="C2749" s="33" t="s">
        <v>5347</v>
      </c>
      <c r="D2749" s="34" t="s">
        <v>15</v>
      </c>
      <c r="E2749" s="35">
        <v>425.14</v>
      </c>
    </row>
    <row r="2750" spans="1:5" x14ac:dyDescent="0.3">
      <c r="A2750" s="31">
        <v>3042</v>
      </c>
      <c r="B2750" s="32" t="s">
        <v>5348</v>
      </c>
      <c r="C2750" s="33" t="s">
        <v>5349</v>
      </c>
      <c r="D2750" s="34" t="s">
        <v>15</v>
      </c>
      <c r="E2750" s="35">
        <v>312.07</v>
      </c>
    </row>
    <row r="2751" spans="1:5" x14ac:dyDescent="0.3">
      <c r="A2751" s="31">
        <v>3043</v>
      </c>
      <c r="B2751" s="32" t="s">
        <v>5350</v>
      </c>
      <c r="C2751" s="33" t="s">
        <v>5351</v>
      </c>
      <c r="D2751" s="34" t="s">
        <v>15</v>
      </c>
      <c r="E2751" s="35">
        <v>374.88</v>
      </c>
    </row>
    <row r="2752" spans="1:5" x14ac:dyDescent="0.3">
      <c r="A2752" s="31">
        <v>3044</v>
      </c>
      <c r="B2752" s="32" t="s">
        <v>5352</v>
      </c>
      <c r="C2752" s="33" t="s">
        <v>5353</v>
      </c>
      <c r="D2752" s="34" t="s">
        <v>15</v>
      </c>
      <c r="E2752" s="35">
        <v>51.31</v>
      </c>
    </row>
    <row r="2753" spans="1:5" x14ac:dyDescent="0.3">
      <c r="A2753" s="31">
        <v>3045</v>
      </c>
      <c r="B2753" s="32" t="s">
        <v>5354</v>
      </c>
      <c r="C2753" s="33" t="s">
        <v>5355</v>
      </c>
      <c r="D2753" s="34" t="s">
        <v>15</v>
      </c>
      <c r="E2753" s="35">
        <v>57.94</v>
      </c>
    </row>
    <row r="2754" spans="1:5" x14ac:dyDescent="0.3">
      <c r="A2754" s="31">
        <v>3046</v>
      </c>
      <c r="B2754" s="32" t="s">
        <v>5356</v>
      </c>
      <c r="C2754" s="33" t="s">
        <v>5357</v>
      </c>
      <c r="D2754" s="34" t="s">
        <v>15</v>
      </c>
      <c r="E2754" s="35">
        <v>62.86</v>
      </c>
    </row>
    <row r="2755" spans="1:5" x14ac:dyDescent="0.3">
      <c r="A2755" s="31">
        <v>3047</v>
      </c>
      <c r="B2755" s="32" t="s">
        <v>5358</v>
      </c>
      <c r="C2755" s="33" t="s">
        <v>5359</v>
      </c>
      <c r="D2755" s="34" t="s">
        <v>15</v>
      </c>
      <c r="E2755" s="35">
        <v>273.85000000000002</v>
      </c>
    </row>
    <row r="2756" spans="1:5" x14ac:dyDescent="0.3">
      <c r="A2756" s="31">
        <v>3048</v>
      </c>
      <c r="B2756" s="32" t="s">
        <v>5360</v>
      </c>
      <c r="C2756" s="33" t="s">
        <v>5361</v>
      </c>
      <c r="D2756" s="34" t="s">
        <v>15</v>
      </c>
      <c r="E2756" s="35">
        <v>318.48</v>
      </c>
    </row>
    <row r="2757" spans="1:5" x14ac:dyDescent="0.3">
      <c r="A2757" s="31">
        <v>3049</v>
      </c>
      <c r="B2757" s="32" t="s">
        <v>5362</v>
      </c>
      <c r="C2757" s="33" t="s">
        <v>5363</v>
      </c>
      <c r="D2757" s="34" t="s">
        <v>15</v>
      </c>
      <c r="E2757" s="35">
        <v>355.77</v>
      </c>
    </row>
    <row r="2758" spans="1:5" x14ac:dyDescent="0.3">
      <c r="A2758" s="31">
        <v>3050</v>
      </c>
      <c r="B2758" s="32" t="s">
        <v>5364</v>
      </c>
      <c r="C2758" s="33" t="s">
        <v>5365</v>
      </c>
      <c r="D2758" s="34" t="s">
        <v>15</v>
      </c>
      <c r="E2758" s="35">
        <v>785.06</v>
      </c>
    </row>
    <row r="2759" spans="1:5" x14ac:dyDescent="0.3">
      <c r="A2759" s="31">
        <v>3051</v>
      </c>
      <c r="B2759" s="32" t="s">
        <v>5366</v>
      </c>
      <c r="C2759" s="33" t="s">
        <v>5367</v>
      </c>
      <c r="D2759" s="34" t="s">
        <v>15</v>
      </c>
      <c r="E2759" s="35">
        <v>791.75</v>
      </c>
    </row>
    <row r="2760" spans="1:5" x14ac:dyDescent="0.3">
      <c r="A2760" s="31">
        <v>3052</v>
      </c>
      <c r="B2760" s="32" t="s">
        <v>5368</v>
      </c>
      <c r="C2760" s="33" t="s">
        <v>5369</v>
      </c>
      <c r="D2760" s="34" t="s">
        <v>15</v>
      </c>
      <c r="E2760" s="35">
        <v>1730.63</v>
      </c>
    </row>
    <row r="2761" spans="1:5" x14ac:dyDescent="0.3">
      <c r="A2761" s="31">
        <v>3053</v>
      </c>
      <c r="B2761" s="32" t="s">
        <v>5370</v>
      </c>
      <c r="C2761" s="33" t="s">
        <v>5371</v>
      </c>
      <c r="D2761" s="34" t="s">
        <v>15</v>
      </c>
      <c r="E2761" s="35">
        <v>2760.31</v>
      </c>
    </row>
    <row r="2762" spans="1:5" ht="20.399999999999999" x14ac:dyDescent="0.3">
      <c r="A2762" s="31">
        <v>3054</v>
      </c>
      <c r="B2762" s="32" t="s">
        <v>5372</v>
      </c>
      <c r="C2762" s="33" t="s">
        <v>5373</v>
      </c>
      <c r="D2762" s="34" t="s">
        <v>15</v>
      </c>
      <c r="E2762" s="35">
        <v>362.59</v>
      </c>
    </row>
    <row r="2763" spans="1:5" ht="20.399999999999999" x14ac:dyDescent="0.3">
      <c r="A2763" s="31">
        <v>3055</v>
      </c>
      <c r="B2763" s="32" t="s">
        <v>5374</v>
      </c>
      <c r="C2763" s="33" t="s">
        <v>5375</v>
      </c>
      <c r="D2763" s="34" t="s">
        <v>15</v>
      </c>
      <c r="E2763" s="35">
        <v>1701.53</v>
      </c>
    </row>
    <row r="2764" spans="1:5" ht="20.399999999999999" x14ac:dyDescent="0.3">
      <c r="A2764" s="31">
        <v>3056</v>
      </c>
      <c r="B2764" s="32" t="s">
        <v>5376</v>
      </c>
      <c r="C2764" s="33" t="s">
        <v>5377</v>
      </c>
      <c r="D2764" s="34" t="s">
        <v>15</v>
      </c>
      <c r="E2764" s="35">
        <v>2252.59</v>
      </c>
    </row>
    <row r="2765" spans="1:5" ht="20.399999999999999" x14ac:dyDescent="0.3">
      <c r="A2765" s="31">
        <v>3057</v>
      </c>
      <c r="B2765" s="32" t="s">
        <v>5378</v>
      </c>
      <c r="C2765" s="33" t="s">
        <v>5379</v>
      </c>
      <c r="D2765" s="34" t="s">
        <v>15</v>
      </c>
      <c r="E2765" s="35">
        <v>3526.48</v>
      </c>
    </row>
    <row r="2766" spans="1:5" ht="20.399999999999999" x14ac:dyDescent="0.3">
      <c r="A2766" s="31">
        <v>3058</v>
      </c>
      <c r="B2766" s="32" t="s">
        <v>5380</v>
      </c>
      <c r="C2766" s="33" t="s">
        <v>5381</v>
      </c>
      <c r="D2766" s="34" t="s">
        <v>15</v>
      </c>
      <c r="E2766" s="35">
        <v>4353.87</v>
      </c>
    </row>
    <row r="2767" spans="1:5" ht="20.399999999999999" x14ac:dyDescent="0.3">
      <c r="A2767" s="31">
        <v>3059</v>
      </c>
      <c r="B2767" s="32" t="s">
        <v>5382</v>
      </c>
      <c r="C2767" s="33" t="s">
        <v>5383</v>
      </c>
      <c r="D2767" s="34" t="s">
        <v>15</v>
      </c>
      <c r="E2767" s="35">
        <v>12792.26</v>
      </c>
    </row>
    <row r="2768" spans="1:5" x14ac:dyDescent="0.3">
      <c r="A2768" s="31">
        <v>3060</v>
      </c>
      <c r="B2768" s="32" t="s">
        <v>5384</v>
      </c>
      <c r="C2768" s="33" t="s">
        <v>5385</v>
      </c>
      <c r="D2768" s="34" t="s">
        <v>15</v>
      </c>
      <c r="E2768" s="35">
        <v>24.99</v>
      </c>
    </row>
    <row r="2769" spans="1:5" x14ac:dyDescent="0.3">
      <c r="A2769" s="31">
        <v>3061</v>
      </c>
      <c r="B2769" s="32" t="s">
        <v>5386</v>
      </c>
      <c r="C2769" s="33" t="s">
        <v>5387</v>
      </c>
      <c r="D2769" s="34" t="s">
        <v>15</v>
      </c>
      <c r="E2769" s="35">
        <v>57.76</v>
      </c>
    </row>
    <row r="2770" spans="1:5" x14ac:dyDescent="0.3">
      <c r="A2770" s="31">
        <v>3062</v>
      </c>
      <c r="B2770" s="32" t="s">
        <v>5388</v>
      </c>
      <c r="C2770" s="33" t="s">
        <v>5389</v>
      </c>
      <c r="D2770" s="34" t="s">
        <v>15</v>
      </c>
      <c r="E2770" s="35">
        <v>22.44</v>
      </c>
    </row>
    <row r="2771" spans="1:5" x14ac:dyDescent="0.3">
      <c r="A2771" s="31">
        <v>3063</v>
      </c>
      <c r="B2771" s="32" t="s">
        <v>5390</v>
      </c>
      <c r="C2771" s="33" t="s">
        <v>5391</v>
      </c>
      <c r="D2771" s="34" t="s">
        <v>15</v>
      </c>
      <c r="E2771" s="35">
        <v>273.49</v>
      </c>
    </row>
    <row r="2772" spans="1:5" x14ac:dyDescent="0.3">
      <c r="A2772" s="31">
        <v>3064</v>
      </c>
      <c r="B2772" s="32" t="s">
        <v>5392</v>
      </c>
      <c r="C2772" s="33" t="s">
        <v>5393</v>
      </c>
      <c r="D2772" s="34" t="s">
        <v>15</v>
      </c>
      <c r="E2772" s="35">
        <v>239.64</v>
      </c>
    </row>
    <row r="2773" spans="1:5" x14ac:dyDescent="0.3">
      <c r="A2773" s="31">
        <v>3065</v>
      </c>
      <c r="B2773" s="32" t="s">
        <v>5394</v>
      </c>
      <c r="C2773" s="33" t="s">
        <v>5395</v>
      </c>
      <c r="D2773" s="34" t="s">
        <v>15</v>
      </c>
      <c r="E2773" s="35">
        <v>172.32</v>
      </c>
    </row>
    <row r="2774" spans="1:5" x14ac:dyDescent="0.3">
      <c r="A2774" s="31">
        <v>3066</v>
      </c>
      <c r="B2774" s="32" t="s">
        <v>5396</v>
      </c>
      <c r="C2774" s="33" t="s">
        <v>5397</v>
      </c>
      <c r="D2774" s="34" t="s">
        <v>15</v>
      </c>
      <c r="E2774" s="35">
        <v>678.55</v>
      </c>
    </row>
    <row r="2775" spans="1:5" x14ac:dyDescent="0.3">
      <c r="A2775" s="31">
        <v>3067</v>
      </c>
      <c r="B2775" s="32" t="s">
        <v>5398</v>
      </c>
      <c r="C2775" s="33" t="s">
        <v>5399</v>
      </c>
      <c r="D2775" s="34" t="s">
        <v>15</v>
      </c>
      <c r="E2775" s="35">
        <v>498.73</v>
      </c>
    </row>
    <row r="2776" spans="1:5" x14ac:dyDescent="0.3">
      <c r="A2776" s="31">
        <v>3068</v>
      </c>
      <c r="B2776" s="32" t="s">
        <v>5400</v>
      </c>
      <c r="C2776" s="33" t="s">
        <v>5401</v>
      </c>
      <c r="D2776" s="34" t="s">
        <v>15</v>
      </c>
      <c r="E2776" s="35">
        <v>639.35</v>
      </c>
    </row>
    <row r="2777" spans="1:5" x14ac:dyDescent="0.3">
      <c r="A2777" s="31">
        <v>3069</v>
      </c>
      <c r="B2777" s="32" t="s">
        <v>5402</v>
      </c>
      <c r="C2777" s="33" t="s">
        <v>5403</v>
      </c>
      <c r="D2777" s="34" t="s">
        <v>15</v>
      </c>
      <c r="E2777" s="35">
        <v>300.27</v>
      </c>
    </row>
    <row r="2778" spans="1:5" x14ac:dyDescent="0.3">
      <c r="A2778" s="31">
        <v>3070</v>
      </c>
      <c r="B2778" s="32" t="s">
        <v>5404</v>
      </c>
      <c r="C2778" s="33" t="s">
        <v>5405</v>
      </c>
      <c r="D2778" s="34" t="s">
        <v>15</v>
      </c>
      <c r="E2778" s="35">
        <v>268.41000000000003</v>
      </c>
    </row>
    <row r="2779" spans="1:5" x14ac:dyDescent="0.3">
      <c r="A2779" s="31">
        <v>3071</v>
      </c>
      <c r="B2779" s="32" t="s">
        <v>5406</v>
      </c>
      <c r="C2779" s="33" t="s">
        <v>5407</v>
      </c>
      <c r="D2779" s="34" t="s">
        <v>15</v>
      </c>
      <c r="E2779" s="35">
        <v>270.8</v>
      </c>
    </row>
    <row r="2780" spans="1:5" x14ac:dyDescent="0.3">
      <c r="A2780" s="31">
        <v>3072</v>
      </c>
      <c r="B2780" s="32" t="s">
        <v>5408</v>
      </c>
      <c r="C2780" s="33" t="s">
        <v>5409</v>
      </c>
      <c r="D2780" s="34" t="s">
        <v>15</v>
      </c>
      <c r="E2780" s="35">
        <v>351.7</v>
      </c>
    </row>
    <row r="2781" spans="1:5" x14ac:dyDescent="0.3">
      <c r="A2781" s="31">
        <v>3073</v>
      </c>
      <c r="B2781" s="32" t="s">
        <v>5410</v>
      </c>
      <c r="C2781" s="33" t="s">
        <v>5411</v>
      </c>
      <c r="D2781" s="34" t="s">
        <v>15</v>
      </c>
      <c r="E2781" s="35">
        <v>260.70999999999998</v>
      </c>
    </row>
    <row r="2782" spans="1:5" x14ac:dyDescent="0.3">
      <c r="A2782" s="31">
        <v>3074</v>
      </c>
      <c r="B2782" s="32" t="s">
        <v>5412</v>
      </c>
      <c r="C2782" s="33" t="s">
        <v>5413</v>
      </c>
      <c r="D2782" s="34" t="s">
        <v>15</v>
      </c>
      <c r="E2782" s="35">
        <v>270.73</v>
      </c>
    </row>
    <row r="2783" spans="1:5" x14ac:dyDescent="0.3">
      <c r="A2783" s="31">
        <v>3075</v>
      </c>
      <c r="B2783" s="32" t="s">
        <v>5414</v>
      </c>
      <c r="C2783" s="33" t="s">
        <v>5415</v>
      </c>
      <c r="D2783" s="34" t="s">
        <v>15</v>
      </c>
      <c r="E2783" s="35">
        <v>278.45</v>
      </c>
    </row>
    <row r="2784" spans="1:5" x14ac:dyDescent="0.3">
      <c r="A2784" s="31">
        <v>3076</v>
      </c>
      <c r="B2784" s="32" t="s">
        <v>5416</v>
      </c>
      <c r="C2784" s="33" t="s">
        <v>5417</v>
      </c>
      <c r="D2784" s="34" t="s">
        <v>15</v>
      </c>
      <c r="E2784" s="35">
        <v>267.41000000000003</v>
      </c>
    </row>
    <row r="2785" spans="1:5" x14ac:dyDescent="0.3">
      <c r="A2785" s="31">
        <v>3077</v>
      </c>
      <c r="B2785" s="32" t="s">
        <v>5418</v>
      </c>
      <c r="C2785" s="33" t="s">
        <v>5419</v>
      </c>
      <c r="D2785" s="34" t="s">
        <v>15</v>
      </c>
      <c r="E2785" s="35">
        <v>266.8</v>
      </c>
    </row>
    <row r="2786" spans="1:5" x14ac:dyDescent="0.3">
      <c r="A2786" s="31">
        <v>3078</v>
      </c>
      <c r="B2786" s="32" t="s">
        <v>5420</v>
      </c>
      <c r="C2786" s="33" t="s">
        <v>5421</v>
      </c>
      <c r="D2786" s="34" t="s">
        <v>15</v>
      </c>
      <c r="E2786" s="35">
        <v>264.13</v>
      </c>
    </row>
    <row r="2787" spans="1:5" x14ac:dyDescent="0.3">
      <c r="A2787" s="31">
        <v>3084</v>
      </c>
      <c r="B2787" s="32" t="s">
        <v>5422</v>
      </c>
      <c r="C2787" s="33" t="s">
        <v>5423</v>
      </c>
      <c r="D2787" s="34" t="s">
        <v>15</v>
      </c>
      <c r="E2787" s="35">
        <v>247.04</v>
      </c>
    </row>
    <row r="2788" spans="1:5" x14ac:dyDescent="0.3">
      <c r="A2788" s="31">
        <v>3085</v>
      </c>
      <c r="B2788" s="32" t="s">
        <v>5424</v>
      </c>
      <c r="C2788" s="33" t="s">
        <v>5425</v>
      </c>
      <c r="D2788" s="34" t="s">
        <v>15</v>
      </c>
      <c r="E2788" s="35">
        <v>240.27</v>
      </c>
    </row>
    <row r="2789" spans="1:5" x14ac:dyDescent="0.3">
      <c r="A2789" s="31">
        <v>3086</v>
      </c>
      <c r="B2789" s="32" t="s">
        <v>5426</v>
      </c>
      <c r="C2789" s="33" t="s">
        <v>5427</v>
      </c>
      <c r="D2789" s="34" t="s">
        <v>15</v>
      </c>
      <c r="E2789" s="35">
        <v>251.58</v>
      </c>
    </row>
    <row r="2790" spans="1:5" x14ac:dyDescent="0.3">
      <c r="A2790" s="31">
        <v>3087</v>
      </c>
      <c r="B2790" s="32" t="s">
        <v>5428</v>
      </c>
      <c r="C2790" s="33" t="s">
        <v>5429</v>
      </c>
      <c r="D2790" s="34" t="s">
        <v>15</v>
      </c>
      <c r="E2790" s="35">
        <v>251.93</v>
      </c>
    </row>
    <row r="2791" spans="1:5" x14ac:dyDescent="0.3">
      <c r="A2791" s="31">
        <v>3088</v>
      </c>
      <c r="B2791" s="32" t="s">
        <v>5430</v>
      </c>
      <c r="C2791" s="33" t="s">
        <v>5431</v>
      </c>
      <c r="D2791" s="34" t="s">
        <v>15</v>
      </c>
      <c r="E2791" s="35">
        <v>270.87</v>
      </c>
    </row>
    <row r="2792" spans="1:5" x14ac:dyDescent="0.3">
      <c r="A2792" s="31">
        <v>3089</v>
      </c>
      <c r="B2792" s="32" t="s">
        <v>5432</v>
      </c>
      <c r="C2792" s="33" t="s">
        <v>5433</v>
      </c>
      <c r="D2792" s="34" t="s">
        <v>15</v>
      </c>
      <c r="E2792" s="35">
        <v>799.08</v>
      </c>
    </row>
    <row r="2793" spans="1:5" x14ac:dyDescent="0.3">
      <c r="A2793" s="31">
        <v>3090</v>
      </c>
      <c r="B2793" s="32" t="s">
        <v>5434</v>
      </c>
      <c r="C2793" s="33" t="s">
        <v>5435</v>
      </c>
      <c r="D2793" s="34" t="s">
        <v>15</v>
      </c>
      <c r="E2793" s="35">
        <v>794.64</v>
      </c>
    </row>
    <row r="2794" spans="1:5" x14ac:dyDescent="0.3">
      <c r="A2794" s="31">
        <v>3091</v>
      </c>
      <c r="B2794" s="32" t="s">
        <v>5436</v>
      </c>
      <c r="C2794" s="33" t="s">
        <v>5437</v>
      </c>
      <c r="D2794" s="34" t="s">
        <v>15</v>
      </c>
      <c r="E2794" s="35">
        <v>913.8</v>
      </c>
    </row>
    <row r="2795" spans="1:5" x14ac:dyDescent="0.3">
      <c r="A2795" s="31">
        <v>3092</v>
      </c>
      <c r="B2795" s="32" t="s">
        <v>5438</v>
      </c>
      <c r="C2795" s="33" t="s">
        <v>5439</v>
      </c>
      <c r="D2795" s="34" t="s">
        <v>931</v>
      </c>
      <c r="E2795" s="35">
        <v>2111.04</v>
      </c>
    </row>
    <row r="2796" spans="1:5" x14ac:dyDescent="0.3">
      <c r="A2796" s="31">
        <v>3093</v>
      </c>
      <c r="B2796" s="32" t="s">
        <v>5440</v>
      </c>
      <c r="C2796" s="33" t="s">
        <v>5441</v>
      </c>
      <c r="D2796" s="34" t="s">
        <v>15</v>
      </c>
      <c r="E2796" s="35">
        <v>1217.1300000000001</v>
      </c>
    </row>
    <row r="2797" spans="1:5" ht="20.399999999999999" x14ac:dyDescent="0.3">
      <c r="A2797" s="31">
        <v>3094</v>
      </c>
      <c r="B2797" s="32" t="s">
        <v>5442</v>
      </c>
      <c r="C2797" s="33" t="s">
        <v>5443</v>
      </c>
      <c r="D2797" s="34" t="s">
        <v>15</v>
      </c>
      <c r="E2797" s="35">
        <v>95162.86</v>
      </c>
    </row>
    <row r="2798" spans="1:5" x14ac:dyDescent="0.3">
      <c r="A2798" s="31">
        <v>3095</v>
      </c>
      <c r="B2798" s="32" t="s">
        <v>5444</v>
      </c>
      <c r="C2798" s="33" t="s">
        <v>5445</v>
      </c>
      <c r="D2798" s="34" t="s">
        <v>12</v>
      </c>
      <c r="E2798" s="35">
        <v>155.61000000000001</v>
      </c>
    </row>
    <row r="2799" spans="1:5" x14ac:dyDescent="0.3">
      <c r="A2799" s="31">
        <v>3096</v>
      </c>
      <c r="B2799" s="32" t="s">
        <v>5446</v>
      </c>
      <c r="C2799" s="33" t="s">
        <v>5447</v>
      </c>
      <c r="D2799" s="34" t="s">
        <v>99</v>
      </c>
      <c r="E2799" s="35">
        <v>1582.04</v>
      </c>
    </row>
    <row r="2800" spans="1:5" x14ac:dyDescent="0.3">
      <c r="A2800" s="31">
        <v>3097</v>
      </c>
      <c r="B2800" s="32" t="s">
        <v>5448</v>
      </c>
      <c r="C2800" s="33" t="s">
        <v>5449</v>
      </c>
      <c r="D2800" s="34" t="s">
        <v>99</v>
      </c>
      <c r="E2800" s="35">
        <v>1444.95</v>
      </c>
    </row>
    <row r="2801" spans="1:5" ht="20.399999999999999" x14ac:dyDescent="0.3">
      <c r="A2801" s="31">
        <v>3098</v>
      </c>
      <c r="B2801" s="32" t="s">
        <v>5450</v>
      </c>
      <c r="C2801" s="33" t="s">
        <v>5451</v>
      </c>
      <c r="D2801" s="34" t="s">
        <v>15</v>
      </c>
      <c r="E2801" s="35">
        <v>7348.85</v>
      </c>
    </row>
    <row r="2802" spans="1:5" x14ac:dyDescent="0.3">
      <c r="A2802" s="31">
        <v>3099</v>
      </c>
      <c r="B2802" s="32" t="s">
        <v>5452</v>
      </c>
      <c r="C2802" s="33" t="s">
        <v>5453</v>
      </c>
      <c r="D2802" s="34" t="s">
        <v>99</v>
      </c>
      <c r="E2802" s="35">
        <v>1113.21</v>
      </c>
    </row>
    <row r="2803" spans="1:5" x14ac:dyDescent="0.3">
      <c r="A2803" s="31">
        <v>3100</v>
      </c>
      <c r="B2803" s="32" t="s">
        <v>5454</v>
      </c>
      <c r="C2803" s="33" t="s">
        <v>5455</v>
      </c>
      <c r="D2803" s="34" t="s">
        <v>12</v>
      </c>
      <c r="E2803" s="35">
        <v>236.7</v>
      </c>
    </row>
    <row r="2804" spans="1:5" x14ac:dyDescent="0.3">
      <c r="A2804" s="31">
        <v>3101</v>
      </c>
      <c r="B2804" s="32" t="s">
        <v>5456</v>
      </c>
      <c r="C2804" s="33" t="s">
        <v>5457</v>
      </c>
      <c r="D2804" s="34" t="s">
        <v>99</v>
      </c>
      <c r="E2804" s="35">
        <v>953.74</v>
      </c>
    </row>
    <row r="2805" spans="1:5" x14ac:dyDescent="0.3">
      <c r="A2805" s="31">
        <v>3102</v>
      </c>
      <c r="B2805" s="32" t="s">
        <v>5458</v>
      </c>
      <c r="C2805" s="33" t="s">
        <v>5459</v>
      </c>
      <c r="D2805" s="34" t="s">
        <v>12</v>
      </c>
      <c r="E2805" s="35">
        <v>270.25</v>
      </c>
    </row>
    <row r="2806" spans="1:5" x14ac:dyDescent="0.3">
      <c r="A2806" s="31">
        <v>3103</v>
      </c>
      <c r="B2806" s="32" t="s">
        <v>5460</v>
      </c>
      <c r="C2806" s="33" t="s">
        <v>5461</v>
      </c>
      <c r="D2806" s="34" t="s">
        <v>15</v>
      </c>
      <c r="E2806" s="35">
        <v>25720.95</v>
      </c>
    </row>
    <row r="2807" spans="1:5" x14ac:dyDescent="0.3">
      <c r="A2807" s="31">
        <v>3104</v>
      </c>
      <c r="B2807" s="32" t="s">
        <v>5462</v>
      </c>
      <c r="C2807" s="33" t="s">
        <v>5463</v>
      </c>
      <c r="D2807" s="34" t="s">
        <v>52</v>
      </c>
      <c r="E2807" s="35">
        <v>581.39</v>
      </c>
    </row>
    <row r="2808" spans="1:5" x14ac:dyDescent="0.3">
      <c r="A2808" s="31">
        <v>3105</v>
      </c>
      <c r="B2808" s="32" t="s">
        <v>5464</v>
      </c>
      <c r="C2808" s="33" t="s">
        <v>5465</v>
      </c>
      <c r="D2808" s="34" t="s">
        <v>99</v>
      </c>
      <c r="E2808" s="35">
        <v>49.44</v>
      </c>
    </row>
    <row r="2809" spans="1:5" x14ac:dyDescent="0.3">
      <c r="A2809" s="31">
        <v>3106</v>
      </c>
      <c r="B2809" s="32" t="s">
        <v>5466</v>
      </c>
      <c r="C2809" s="33" t="s">
        <v>5467</v>
      </c>
      <c r="D2809" s="34" t="s">
        <v>99</v>
      </c>
      <c r="E2809" s="35">
        <v>71.17</v>
      </c>
    </row>
    <row r="2810" spans="1:5" x14ac:dyDescent="0.3">
      <c r="A2810" s="31">
        <v>3107</v>
      </c>
      <c r="B2810" s="32" t="s">
        <v>5468</v>
      </c>
      <c r="C2810" s="33" t="s">
        <v>5469</v>
      </c>
      <c r="D2810" s="34" t="s">
        <v>15</v>
      </c>
      <c r="E2810" s="35">
        <v>665.78</v>
      </c>
    </row>
    <row r="2811" spans="1:5" x14ac:dyDescent="0.3">
      <c r="A2811" s="31">
        <v>3108</v>
      </c>
      <c r="B2811" s="32" t="s">
        <v>5470</v>
      </c>
      <c r="C2811" s="33" t="s">
        <v>5471</v>
      </c>
      <c r="D2811" s="34" t="s">
        <v>99</v>
      </c>
      <c r="E2811" s="35">
        <v>176.61</v>
      </c>
    </row>
    <row r="2812" spans="1:5" x14ac:dyDescent="0.3">
      <c r="A2812" s="31">
        <v>3109</v>
      </c>
      <c r="B2812" s="32" t="s">
        <v>5472</v>
      </c>
      <c r="C2812" s="33" t="s">
        <v>5473</v>
      </c>
      <c r="D2812" s="34" t="s">
        <v>99</v>
      </c>
      <c r="E2812" s="35">
        <v>179.89</v>
      </c>
    </row>
    <row r="2813" spans="1:5" x14ac:dyDescent="0.3">
      <c r="A2813" s="31">
        <v>3110</v>
      </c>
      <c r="B2813" s="32" t="s">
        <v>5474</v>
      </c>
      <c r="C2813" s="33" t="s">
        <v>5475</v>
      </c>
      <c r="D2813" s="34" t="s">
        <v>99</v>
      </c>
      <c r="E2813" s="35">
        <v>186.58</v>
      </c>
    </row>
    <row r="2814" spans="1:5" x14ac:dyDescent="0.3">
      <c r="A2814" s="31">
        <v>3111</v>
      </c>
      <c r="B2814" s="32" t="s">
        <v>5476</v>
      </c>
      <c r="C2814" s="33" t="s">
        <v>5477</v>
      </c>
      <c r="D2814" s="34" t="s">
        <v>99</v>
      </c>
      <c r="E2814" s="35">
        <v>67.959999999999994</v>
      </c>
    </row>
    <row r="2815" spans="1:5" x14ac:dyDescent="0.3">
      <c r="A2815" s="31">
        <v>3112</v>
      </c>
      <c r="B2815" s="32" t="s">
        <v>5478</v>
      </c>
      <c r="C2815" s="33" t="s">
        <v>5479</v>
      </c>
      <c r="D2815" s="34" t="s">
        <v>99</v>
      </c>
      <c r="E2815" s="35">
        <v>81.06</v>
      </c>
    </row>
    <row r="2816" spans="1:5" x14ac:dyDescent="0.3">
      <c r="A2816" s="31">
        <v>3113</v>
      </c>
      <c r="B2816" s="32" t="s">
        <v>5480</v>
      </c>
      <c r="C2816" s="33" t="s">
        <v>5481</v>
      </c>
      <c r="D2816" s="34" t="s">
        <v>99</v>
      </c>
      <c r="E2816" s="35">
        <v>113.03</v>
      </c>
    </row>
    <row r="2817" spans="1:5" x14ac:dyDescent="0.3">
      <c r="A2817" s="31">
        <v>3114</v>
      </c>
      <c r="B2817" s="32" t="s">
        <v>5482</v>
      </c>
      <c r="C2817" s="33" t="s">
        <v>5483</v>
      </c>
      <c r="D2817" s="34" t="s">
        <v>99</v>
      </c>
      <c r="E2817" s="35">
        <v>145.91999999999999</v>
      </c>
    </row>
    <row r="2818" spans="1:5" x14ac:dyDescent="0.3">
      <c r="A2818" s="31">
        <v>3115</v>
      </c>
      <c r="B2818" s="32" t="s">
        <v>5484</v>
      </c>
      <c r="C2818" s="33" t="s">
        <v>5485</v>
      </c>
      <c r="D2818" s="34" t="s">
        <v>99</v>
      </c>
      <c r="E2818" s="35">
        <v>140.1</v>
      </c>
    </row>
    <row r="2819" spans="1:5" x14ac:dyDescent="0.3">
      <c r="A2819" s="31">
        <v>3116</v>
      </c>
      <c r="B2819" s="32" t="s">
        <v>5486</v>
      </c>
      <c r="C2819" s="33" t="s">
        <v>5487</v>
      </c>
      <c r="D2819" s="34" t="s">
        <v>99</v>
      </c>
      <c r="E2819" s="35">
        <v>197.88</v>
      </c>
    </row>
    <row r="2820" spans="1:5" x14ac:dyDescent="0.3">
      <c r="A2820" s="31">
        <v>3117</v>
      </c>
      <c r="B2820" s="32" t="s">
        <v>5488</v>
      </c>
      <c r="C2820" s="33" t="s">
        <v>5489</v>
      </c>
      <c r="D2820" s="34" t="s">
        <v>99</v>
      </c>
      <c r="E2820" s="35">
        <v>168.98</v>
      </c>
    </row>
    <row r="2821" spans="1:5" x14ac:dyDescent="0.3">
      <c r="A2821" s="31">
        <v>3118</v>
      </c>
      <c r="B2821" s="32" t="s">
        <v>5490</v>
      </c>
      <c r="C2821" s="33" t="s">
        <v>5491</v>
      </c>
      <c r="D2821" s="34" t="s">
        <v>99</v>
      </c>
      <c r="E2821" s="35">
        <v>540.28</v>
      </c>
    </row>
    <row r="2822" spans="1:5" x14ac:dyDescent="0.3">
      <c r="A2822" s="31">
        <v>3119</v>
      </c>
      <c r="B2822" s="32" t="s">
        <v>5492</v>
      </c>
      <c r="C2822" s="33" t="s">
        <v>5493</v>
      </c>
      <c r="D2822" s="34" t="s">
        <v>99</v>
      </c>
      <c r="E2822" s="35">
        <v>607.9</v>
      </c>
    </row>
    <row r="2823" spans="1:5" x14ac:dyDescent="0.3">
      <c r="A2823" s="31">
        <v>3120</v>
      </c>
      <c r="B2823" s="32" t="s">
        <v>5494</v>
      </c>
      <c r="C2823" s="33" t="s">
        <v>5495</v>
      </c>
      <c r="D2823" s="34" t="s">
        <v>99</v>
      </c>
      <c r="E2823" s="35">
        <v>703.92</v>
      </c>
    </row>
    <row r="2824" spans="1:5" x14ac:dyDescent="0.3">
      <c r="A2824" s="31">
        <v>3121</v>
      </c>
      <c r="B2824" s="32" t="s">
        <v>5496</v>
      </c>
      <c r="C2824" s="33" t="s">
        <v>5497</v>
      </c>
      <c r="D2824" s="34" t="s">
        <v>99</v>
      </c>
      <c r="E2824" s="35">
        <v>98.16</v>
      </c>
    </row>
    <row r="2825" spans="1:5" x14ac:dyDescent="0.3">
      <c r="A2825" s="31">
        <v>3122</v>
      </c>
      <c r="B2825" s="32" t="s">
        <v>5498</v>
      </c>
      <c r="C2825" s="33" t="s">
        <v>5499</v>
      </c>
      <c r="D2825" s="34" t="s">
        <v>99</v>
      </c>
      <c r="E2825" s="35">
        <v>111.25</v>
      </c>
    </row>
    <row r="2826" spans="1:5" x14ac:dyDescent="0.3">
      <c r="A2826" s="31">
        <v>3123</v>
      </c>
      <c r="B2826" s="32" t="s">
        <v>5500</v>
      </c>
      <c r="C2826" s="33" t="s">
        <v>5501</v>
      </c>
      <c r="D2826" s="34" t="s">
        <v>99</v>
      </c>
      <c r="E2826" s="35">
        <v>183.55</v>
      </c>
    </row>
    <row r="2827" spans="1:5" x14ac:dyDescent="0.3">
      <c r="A2827" s="31">
        <v>3124</v>
      </c>
      <c r="B2827" s="32" t="s">
        <v>5502</v>
      </c>
      <c r="C2827" s="33" t="s">
        <v>5503</v>
      </c>
      <c r="D2827" s="34" t="s">
        <v>99</v>
      </c>
      <c r="E2827" s="35">
        <v>3374.21</v>
      </c>
    </row>
    <row r="2828" spans="1:5" ht="20.399999999999999" x14ac:dyDescent="0.3">
      <c r="A2828" s="31">
        <v>3125</v>
      </c>
      <c r="B2828" s="32" t="s">
        <v>5504</v>
      </c>
      <c r="C2828" s="33" t="s">
        <v>5505</v>
      </c>
      <c r="D2828" s="34" t="s">
        <v>15</v>
      </c>
      <c r="E2828" s="35">
        <v>889.77</v>
      </c>
    </row>
    <row r="2829" spans="1:5" x14ac:dyDescent="0.3">
      <c r="A2829" s="31">
        <v>3126</v>
      </c>
      <c r="B2829" s="32" t="s">
        <v>5506</v>
      </c>
      <c r="C2829" s="33" t="s">
        <v>5507</v>
      </c>
      <c r="D2829" s="34" t="s">
        <v>99</v>
      </c>
      <c r="E2829" s="35">
        <v>4850.99</v>
      </c>
    </row>
    <row r="2830" spans="1:5" ht="20.399999999999999" x14ac:dyDescent="0.3">
      <c r="A2830" s="31">
        <v>3127</v>
      </c>
      <c r="B2830" s="32" t="s">
        <v>5508</v>
      </c>
      <c r="C2830" s="33" t="s">
        <v>5509</v>
      </c>
      <c r="D2830" s="34" t="s">
        <v>15</v>
      </c>
      <c r="E2830" s="35">
        <v>1645.35</v>
      </c>
    </row>
    <row r="2831" spans="1:5" x14ac:dyDescent="0.3">
      <c r="A2831" s="31">
        <v>3128</v>
      </c>
      <c r="B2831" s="32" t="s">
        <v>5510</v>
      </c>
      <c r="C2831" s="33" t="s">
        <v>5511</v>
      </c>
      <c r="D2831" s="34" t="s">
        <v>55</v>
      </c>
      <c r="E2831" s="35">
        <v>536.05999999999995</v>
      </c>
    </row>
    <row r="2832" spans="1:5" x14ac:dyDescent="0.3">
      <c r="A2832" s="31">
        <v>3129</v>
      </c>
      <c r="B2832" s="32" t="s">
        <v>5512</v>
      </c>
      <c r="C2832" s="33" t="s">
        <v>5513</v>
      </c>
      <c r="D2832" s="34" t="s">
        <v>99</v>
      </c>
      <c r="E2832" s="35">
        <v>3996.08</v>
      </c>
    </row>
    <row r="2833" spans="1:5" x14ac:dyDescent="0.3">
      <c r="A2833" s="31">
        <v>3135</v>
      </c>
      <c r="B2833" s="32" t="s">
        <v>5514</v>
      </c>
      <c r="C2833" s="33" t="s">
        <v>5515</v>
      </c>
      <c r="D2833" s="34" t="s">
        <v>55</v>
      </c>
      <c r="E2833" s="35">
        <v>263.95</v>
      </c>
    </row>
    <row r="2834" spans="1:5" x14ac:dyDescent="0.3">
      <c r="A2834" s="31">
        <v>3136</v>
      </c>
      <c r="B2834" s="32" t="s">
        <v>5516</v>
      </c>
      <c r="C2834" s="33" t="s">
        <v>5517</v>
      </c>
      <c r="D2834" s="34" t="s">
        <v>99</v>
      </c>
      <c r="E2834" s="35">
        <v>5766.18</v>
      </c>
    </row>
    <row r="2835" spans="1:5" x14ac:dyDescent="0.3">
      <c r="A2835" s="31">
        <v>3137</v>
      </c>
      <c r="B2835" s="32" t="s">
        <v>5518</v>
      </c>
      <c r="C2835" s="33" t="s">
        <v>5519</v>
      </c>
      <c r="D2835" s="34" t="s">
        <v>99</v>
      </c>
      <c r="E2835" s="35">
        <v>93.33</v>
      </c>
    </row>
    <row r="2836" spans="1:5" x14ac:dyDescent="0.3">
      <c r="A2836" s="31">
        <v>3138</v>
      </c>
      <c r="B2836" s="32" t="s">
        <v>5520</v>
      </c>
      <c r="C2836" s="33" t="s">
        <v>5521</v>
      </c>
      <c r="D2836" s="34" t="s">
        <v>99</v>
      </c>
      <c r="E2836" s="35">
        <v>149.12</v>
      </c>
    </row>
    <row r="2837" spans="1:5" x14ac:dyDescent="0.3">
      <c r="A2837" s="31">
        <v>3139</v>
      </c>
      <c r="B2837" s="32" t="s">
        <v>5522</v>
      </c>
      <c r="C2837" s="33" t="s">
        <v>5523</v>
      </c>
      <c r="D2837" s="34" t="s">
        <v>99</v>
      </c>
      <c r="E2837" s="35">
        <v>264.87</v>
      </c>
    </row>
    <row r="2838" spans="1:5" x14ac:dyDescent="0.3">
      <c r="A2838" s="31">
        <v>3140</v>
      </c>
      <c r="B2838" s="32" t="s">
        <v>5524</v>
      </c>
      <c r="C2838" s="33" t="s">
        <v>5525</v>
      </c>
      <c r="D2838" s="34" t="s">
        <v>99</v>
      </c>
      <c r="E2838" s="35">
        <v>379.93</v>
      </c>
    </row>
    <row r="2839" spans="1:5" x14ac:dyDescent="0.3">
      <c r="A2839" s="31">
        <v>3141</v>
      </c>
      <c r="B2839" s="32" t="s">
        <v>5526</v>
      </c>
      <c r="C2839" s="33" t="s">
        <v>5527</v>
      </c>
      <c r="D2839" s="34" t="s">
        <v>99</v>
      </c>
      <c r="E2839" s="35">
        <v>599.35</v>
      </c>
    </row>
    <row r="2840" spans="1:5" x14ac:dyDescent="0.3">
      <c r="A2840" s="31">
        <v>3142</v>
      </c>
      <c r="B2840" s="32" t="s">
        <v>5528</v>
      </c>
      <c r="C2840" s="33" t="s">
        <v>5529</v>
      </c>
      <c r="D2840" s="34" t="s">
        <v>55</v>
      </c>
      <c r="E2840" s="35">
        <v>103.09</v>
      </c>
    </row>
    <row r="2841" spans="1:5" x14ac:dyDescent="0.3">
      <c r="A2841" s="31">
        <v>3143</v>
      </c>
      <c r="B2841" s="32" t="s">
        <v>5530</v>
      </c>
      <c r="C2841" s="33" t="s">
        <v>5531</v>
      </c>
      <c r="D2841" s="34" t="s">
        <v>55</v>
      </c>
      <c r="E2841" s="35">
        <v>888.86</v>
      </c>
    </row>
    <row r="2842" spans="1:5" x14ac:dyDescent="0.3">
      <c r="A2842" s="31">
        <v>3144</v>
      </c>
      <c r="B2842" s="32" t="s">
        <v>5532</v>
      </c>
      <c r="C2842" s="33" t="s">
        <v>5533</v>
      </c>
      <c r="D2842" s="34" t="s">
        <v>12</v>
      </c>
      <c r="E2842" s="35">
        <v>244.73</v>
      </c>
    </row>
    <row r="2843" spans="1:5" x14ac:dyDescent="0.3">
      <c r="A2843" s="31">
        <v>3145</v>
      </c>
      <c r="B2843" s="32" t="s">
        <v>5534</v>
      </c>
      <c r="C2843" s="33" t="s">
        <v>5535</v>
      </c>
      <c r="D2843" s="34" t="s">
        <v>12</v>
      </c>
      <c r="E2843" s="35">
        <v>360.75</v>
      </c>
    </row>
    <row r="2844" spans="1:5" x14ac:dyDescent="0.3">
      <c r="A2844" s="31">
        <v>3146</v>
      </c>
      <c r="B2844" s="32" t="s">
        <v>5536</v>
      </c>
      <c r="C2844" s="33" t="s">
        <v>5537</v>
      </c>
      <c r="D2844" s="34" t="s">
        <v>12</v>
      </c>
      <c r="E2844" s="35">
        <v>244.15</v>
      </c>
    </row>
    <row r="2845" spans="1:5" x14ac:dyDescent="0.3">
      <c r="A2845" s="31">
        <v>3147</v>
      </c>
      <c r="B2845" s="32" t="s">
        <v>5538</v>
      </c>
      <c r="C2845" s="33" t="s">
        <v>5539</v>
      </c>
      <c r="D2845" s="34" t="s">
        <v>15</v>
      </c>
      <c r="E2845" s="35">
        <v>412.63</v>
      </c>
    </row>
    <row r="2846" spans="1:5" x14ac:dyDescent="0.3">
      <c r="A2846" s="31">
        <v>3148</v>
      </c>
      <c r="B2846" s="32" t="s">
        <v>5540</v>
      </c>
      <c r="C2846" s="33" t="s">
        <v>5541</v>
      </c>
      <c r="D2846" s="34" t="s">
        <v>15</v>
      </c>
      <c r="E2846" s="35">
        <v>831.86</v>
      </c>
    </row>
    <row r="2847" spans="1:5" x14ac:dyDescent="0.3">
      <c r="A2847" s="31">
        <v>3149</v>
      </c>
      <c r="B2847" s="32" t="s">
        <v>5542</v>
      </c>
      <c r="C2847" s="33" t="s">
        <v>5543</v>
      </c>
      <c r="D2847" s="34" t="s">
        <v>15</v>
      </c>
      <c r="E2847" s="35">
        <v>946.58</v>
      </c>
    </row>
    <row r="2848" spans="1:5" ht="20.399999999999999" x14ac:dyDescent="0.3">
      <c r="A2848" s="31">
        <v>3150</v>
      </c>
      <c r="B2848" s="32" t="s">
        <v>5544</v>
      </c>
      <c r="C2848" s="33" t="s">
        <v>5545</v>
      </c>
      <c r="D2848" s="34" t="s">
        <v>55</v>
      </c>
      <c r="E2848" s="35">
        <v>13.67</v>
      </c>
    </row>
    <row r="2849" spans="1:5" ht="20.399999999999999" x14ac:dyDescent="0.3">
      <c r="A2849" s="31">
        <v>3151</v>
      </c>
      <c r="B2849" s="32" t="s">
        <v>5546</v>
      </c>
      <c r="C2849" s="33" t="s">
        <v>5547</v>
      </c>
      <c r="D2849" s="34" t="s">
        <v>15</v>
      </c>
      <c r="E2849" s="35">
        <v>2985.69</v>
      </c>
    </row>
    <row r="2850" spans="1:5" ht="20.399999999999999" x14ac:dyDescent="0.3">
      <c r="A2850" s="31">
        <v>3152</v>
      </c>
      <c r="B2850" s="32" t="s">
        <v>5548</v>
      </c>
      <c r="C2850" s="33" t="s">
        <v>5549</v>
      </c>
      <c r="D2850" s="34" t="s">
        <v>15</v>
      </c>
      <c r="E2850" s="35">
        <v>70.75</v>
      </c>
    </row>
    <row r="2851" spans="1:5" ht="20.399999999999999" x14ac:dyDescent="0.3">
      <c r="A2851" s="31">
        <v>3153</v>
      </c>
      <c r="B2851" s="32" t="s">
        <v>5550</v>
      </c>
      <c r="C2851" s="33" t="s">
        <v>5551</v>
      </c>
      <c r="D2851" s="34" t="s">
        <v>99</v>
      </c>
      <c r="E2851" s="35">
        <v>323.60000000000002</v>
      </c>
    </row>
    <row r="2852" spans="1:5" ht="20.399999999999999" x14ac:dyDescent="0.3">
      <c r="A2852" s="31">
        <v>3154</v>
      </c>
      <c r="B2852" s="32" t="s">
        <v>5552</v>
      </c>
      <c r="C2852" s="33" t="s">
        <v>5553</v>
      </c>
      <c r="D2852" s="34" t="s">
        <v>15</v>
      </c>
      <c r="E2852" s="35">
        <v>606.96</v>
      </c>
    </row>
    <row r="2853" spans="1:5" ht="20.399999999999999" x14ac:dyDescent="0.3">
      <c r="A2853" s="31">
        <v>3155</v>
      </c>
      <c r="B2853" s="32" t="s">
        <v>5554</v>
      </c>
      <c r="C2853" s="33" t="s">
        <v>5555</v>
      </c>
      <c r="D2853" s="34" t="s">
        <v>15</v>
      </c>
      <c r="E2853" s="35">
        <v>448.65</v>
      </c>
    </row>
    <row r="2854" spans="1:5" ht="20.399999999999999" x14ac:dyDescent="0.3">
      <c r="A2854" s="31">
        <v>3156</v>
      </c>
      <c r="B2854" s="32" t="s">
        <v>5556</v>
      </c>
      <c r="C2854" s="33" t="s">
        <v>5557</v>
      </c>
      <c r="D2854" s="34" t="s">
        <v>99</v>
      </c>
      <c r="E2854" s="35">
        <v>12.72</v>
      </c>
    </row>
    <row r="2855" spans="1:5" x14ac:dyDescent="0.3">
      <c r="A2855" s="31">
        <v>3157</v>
      </c>
      <c r="B2855" s="32" t="s">
        <v>5558</v>
      </c>
      <c r="C2855" s="33" t="s">
        <v>5559</v>
      </c>
      <c r="D2855" s="34" t="s">
        <v>52</v>
      </c>
      <c r="E2855" s="35">
        <v>581.39</v>
      </c>
    </row>
    <row r="2856" spans="1:5" x14ac:dyDescent="0.3">
      <c r="A2856" s="31">
        <v>3158</v>
      </c>
      <c r="B2856" s="32" t="s">
        <v>5560</v>
      </c>
      <c r="C2856" s="33" t="s">
        <v>5561</v>
      </c>
      <c r="D2856" s="34" t="s">
        <v>871</v>
      </c>
      <c r="E2856" s="35">
        <v>12956.7</v>
      </c>
    </row>
    <row r="2857" spans="1:5" x14ac:dyDescent="0.3">
      <c r="A2857" s="31">
        <v>3159</v>
      </c>
      <c r="B2857" s="32" t="s">
        <v>5562</v>
      </c>
      <c r="C2857" s="33" t="s">
        <v>5563</v>
      </c>
      <c r="D2857" s="34" t="s">
        <v>15</v>
      </c>
      <c r="E2857" s="35">
        <v>6386.2</v>
      </c>
    </row>
    <row r="2858" spans="1:5" x14ac:dyDescent="0.3">
      <c r="A2858" s="31">
        <v>3160</v>
      </c>
      <c r="B2858" s="32" t="s">
        <v>5564</v>
      </c>
      <c r="C2858" s="33" t="s">
        <v>5565</v>
      </c>
      <c r="D2858" s="34" t="s">
        <v>15</v>
      </c>
      <c r="E2858" s="35">
        <v>6386.2</v>
      </c>
    </row>
    <row r="2859" spans="1:5" ht="20.399999999999999" x14ac:dyDescent="0.3">
      <c r="A2859" s="31">
        <v>3161</v>
      </c>
      <c r="B2859" s="32" t="s">
        <v>5566</v>
      </c>
      <c r="C2859" s="33" t="s">
        <v>5567</v>
      </c>
      <c r="D2859" s="34" t="s">
        <v>12</v>
      </c>
      <c r="E2859" s="35">
        <v>73.44</v>
      </c>
    </row>
    <row r="2860" spans="1:5" x14ac:dyDescent="0.3">
      <c r="A2860" s="31">
        <v>3162</v>
      </c>
      <c r="B2860" s="32" t="s">
        <v>5568</v>
      </c>
      <c r="C2860" s="33" t="s">
        <v>5569</v>
      </c>
      <c r="D2860" s="34" t="s">
        <v>12</v>
      </c>
      <c r="E2860" s="35">
        <v>54.61</v>
      </c>
    </row>
    <row r="2861" spans="1:5" ht="20.399999999999999" x14ac:dyDescent="0.3">
      <c r="A2861" s="31">
        <v>3163</v>
      </c>
      <c r="B2861" s="32" t="s">
        <v>5570</v>
      </c>
      <c r="C2861" s="33" t="s">
        <v>5571</v>
      </c>
      <c r="D2861" s="34" t="s">
        <v>12</v>
      </c>
      <c r="E2861" s="35">
        <v>118.21</v>
      </c>
    </row>
    <row r="2862" spans="1:5" ht="20.399999999999999" x14ac:dyDescent="0.3">
      <c r="A2862" s="31">
        <v>3164</v>
      </c>
      <c r="B2862" s="32" t="s">
        <v>5572</v>
      </c>
      <c r="C2862" s="33" t="s">
        <v>5573</v>
      </c>
      <c r="D2862" s="34" t="s">
        <v>15</v>
      </c>
      <c r="E2862" s="35">
        <v>314.33</v>
      </c>
    </row>
    <row r="2863" spans="1:5" ht="20.399999999999999" x14ac:dyDescent="0.3">
      <c r="A2863" s="31">
        <v>3165</v>
      </c>
      <c r="B2863" s="32" t="s">
        <v>5574</v>
      </c>
      <c r="C2863" s="33" t="s">
        <v>5575</v>
      </c>
      <c r="D2863" s="34" t="s">
        <v>15</v>
      </c>
      <c r="E2863" s="35">
        <v>348.35</v>
      </c>
    </row>
    <row r="2864" spans="1:5" x14ac:dyDescent="0.3">
      <c r="A2864" s="31">
        <v>3166</v>
      </c>
      <c r="B2864" s="32" t="s">
        <v>5576</v>
      </c>
      <c r="C2864" s="33" t="s">
        <v>5577</v>
      </c>
      <c r="D2864" s="34" t="s">
        <v>12</v>
      </c>
      <c r="E2864" s="35">
        <v>424.19</v>
      </c>
    </row>
    <row r="2865" spans="1:5" x14ac:dyDescent="0.3">
      <c r="A2865" s="31">
        <v>3167</v>
      </c>
      <c r="B2865" s="32" t="s">
        <v>5578</v>
      </c>
      <c r="C2865" s="33" t="s">
        <v>5579</v>
      </c>
      <c r="D2865" s="34" t="s">
        <v>12</v>
      </c>
      <c r="E2865" s="35">
        <v>482.22</v>
      </c>
    </row>
    <row r="2866" spans="1:5" ht="20.399999999999999" x14ac:dyDescent="0.3">
      <c r="A2866" s="31">
        <v>3168</v>
      </c>
      <c r="B2866" s="32" t="s">
        <v>5580</v>
      </c>
      <c r="C2866" s="33" t="s">
        <v>5581</v>
      </c>
      <c r="D2866" s="34" t="s">
        <v>12</v>
      </c>
      <c r="E2866" s="35">
        <v>43.05</v>
      </c>
    </row>
    <row r="2867" spans="1:5" ht="20.399999999999999" x14ac:dyDescent="0.3">
      <c r="A2867" s="31">
        <v>3174</v>
      </c>
      <c r="B2867" s="32" t="s">
        <v>5582</v>
      </c>
      <c r="C2867" s="33" t="s">
        <v>5583</v>
      </c>
      <c r="D2867" s="34" t="s">
        <v>99</v>
      </c>
      <c r="E2867" s="35">
        <v>116.2</v>
      </c>
    </row>
    <row r="2868" spans="1:5" ht="21.6" x14ac:dyDescent="0.3">
      <c r="A2868" s="31">
        <v>3175</v>
      </c>
      <c r="B2868" s="32" t="s">
        <v>5584</v>
      </c>
      <c r="C2868" s="33" t="s">
        <v>5585</v>
      </c>
      <c r="D2868" s="34" t="s">
        <v>5586</v>
      </c>
      <c r="E2868" s="35">
        <v>109.89</v>
      </c>
    </row>
    <row r="2869" spans="1:5" x14ac:dyDescent="0.3">
      <c r="A2869" s="31">
        <v>3176</v>
      </c>
      <c r="B2869" s="32" t="s">
        <v>5587</v>
      </c>
      <c r="C2869" s="33" t="s">
        <v>5588</v>
      </c>
      <c r="D2869" s="34" t="s">
        <v>12</v>
      </c>
      <c r="E2869" s="35">
        <v>14.05</v>
      </c>
    </row>
    <row r="2870" spans="1:5" x14ac:dyDescent="0.3">
      <c r="A2870" s="31">
        <v>3177</v>
      </c>
      <c r="B2870" s="32" t="s">
        <v>5589</v>
      </c>
      <c r="C2870" s="33" t="s">
        <v>5590</v>
      </c>
      <c r="D2870" s="34" t="s">
        <v>99</v>
      </c>
      <c r="E2870" s="35">
        <v>27.43</v>
      </c>
    </row>
    <row r="2871" spans="1:5" x14ac:dyDescent="0.3">
      <c r="A2871" s="31">
        <v>3178</v>
      </c>
      <c r="B2871" s="32" t="s">
        <v>5591</v>
      </c>
      <c r="C2871" s="33" t="s">
        <v>5592</v>
      </c>
      <c r="D2871" s="34" t="s">
        <v>12</v>
      </c>
      <c r="E2871" s="35">
        <v>3.8</v>
      </c>
    </row>
    <row r="2872" spans="1:5" x14ac:dyDescent="0.3">
      <c r="A2872" s="31">
        <v>3179</v>
      </c>
      <c r="B2872" s="32" t="s">
        <v>5593</v>
      </c>
      <c r="C2872" s="33" t="s">
        <v>5594</v>
      </c>
      <c r="D2872" s="34" t="s">
        <v>12</v>
      </c>
      <c r="E2872" s="35">
        <v>481.4</v>
      </c>
    </row>
    <row r="2873" spans="1:5" x14ac:dyDescent="0.3">
      <c r="A2873" s="31">
        <v>3180</v>
      </c>
      <c r="B2873" s="32" t="s">
        <v>5595</v>
      </c>
      <c r="C2873" s="33" t="s">
        <v>5596</v>
      </c>
      <c r="D2873" s="34" t="s">
        <v>62</v>
      </c>
      <c r="E2873" s="35">
        <v>15.39</v>
      </c>
    </row>
    <row r="2874" spans="1:5" x14ac:dyDescent="0.3">
      <c r="A2874" s="31">
        <v>3181</v>
      </c>
      <c r="B2874" s="32" t="s">
        <v>5597</v>
      </c>
      <c r="C2874" s="33" t="s">
        <v>5598</v>
      </c>
      <c r="D2874" s="34" t="s">
        <v>62</v>
      </c>
      <c r="E2874" s="35">
        <v>5</v>
      </c>
    </row>
    <row r="2875" spans="1:5" x14ac:dyDescent="0.3">
      <c r="A2875" s="31">
        <v>3182</v>
      </c>
      <c r="B2875" s="32" t="s">
        <v>5599</v>
      </c>
      <c r="C2875" s="33" t="s">
        <v>5600</v>
      </c>
      <c r="D2875" s="34" t="s">
        <v>15</v>
      </c>
      <c r="E2875" s="35">
        <v>30.91</v>
      </c>
    </row>
    <row r="2876" spans="1:5" x14ac:dyDescent="0.3">
      <c r="A2876" s="31">
        <v>3183</v>
      </c>
      <c r="B2876" s="32" t="s">
        <v>5601</v>
      </c>
      <c r="C2876" s="33" t="s">
        <v>5602</v>
      </c>
      <c r="D2876" s="34" t="s">
        <v>15</v>
      </c>
      <c r="E2876" s="35">
        <v>22.84</v>
      </c>
    </row>
    <row r="2877" spans="1:5" x14ac:dyDescent="0.3">
      <c r="A2877" s="31">
        <v>3184</v>
      </c>
      <c r="B2877" s="32" t="s">
        <v>5603</v>
      </c>
      <c r="C2877" s="33" t="s">
        <v>5604</v>
      </c>
      <c r="D2877" s="34" t="s">
        <v>15</v>
      </c>
      <c r="E2877" s="35">
        <v>9.1300000000000008</v>
      </c>
    </row>
    <row r="2878" spans="1:5" x14ac:dyDescent="0.3">
      <c r="A2878" s="31">
        <v>3185</v>
      </c>
      <c r="B2878" s="32" t="s">
        <v>5605</v>
      </c>
      <c r="C2878" s="33" t="s">
        <v>5606</v>
      </c>
      <c r="D2878" s="34" t="s">
        <v>15</v>
      </c>
      <c r="E2878" s="35">
        <v>4.5599999999999996</v>
      </c>
    </row>
    <row r="2879" spans="1:5" x14ac:dyDescent="0.3">
      <c r="A2879" s="31">
        <v>3186</v>
      </c>
      <c r="B2879" s="32" t="s">
        <v>5607</v>
      </c>
      <c r="C2879" s="33" t="s">
        <v>5608</v>
      </c>
      <c r="D2879" s="34" t="s">
        <v>15</v>
      </c>
      <c r="E2879" s="35">
        <v>45.69</v>
      </c>
    </row>
    <row r="2880" spans="1:5" x14ac:dyDescent="0.3">
      <c r="A2880" s="31">
        <v>3187</v>
      </c>
      <c r="B2880" s="32" t="s">
        <v>5609</v>
      </c>
      <c r="C2880" s="33" t="s">
        <v>5610</v>
      </c>
      <c r="D2880" s="34" t="s">
        <v>15</v>
      </c>
      <c r="E2880" s="35">
        <v>11.42</v>
      </c>
    </row>
    <row r="2881" spans="1:10" x14ac:dyDescent="0.3">
      <c r="A2881" s="31">
        <v>3188</v>
      </c>
      <c r="B2881" s="32" t="s">
        <v>5611</v>
      </c>
      <c r="C2881" s="33" t="s">
        <v>5612</v>
      </c>
      <c r="D2881" s="34" t="s">
        <v>15</v>
      </c>
      <c r="E2881" s="35">
        <v>22.84</v>
      </c>
    </row>
    <row r="2882" spans="1:10" x14ac:dyDescent="0.3">
      <c r="A2882" s="31">
        <v>3189</v>
      </c>
      <c r="B2882" s="32" t="s">
        <v>5613</v>
      </c>
      <c r="C2882" s="33" t="s">
        <v>5614</v>
      </c>
      <c r="D2882" s="34" t="s">
        <v>15</v>
      </c>
      <c r="E2882" s="35">
        <v>11.42</v>
      </c>
    </row>
    <row r="2883" spans="1:10" x14ac:dyDescent="0.3">
      <c r="A2883" s="31">
        <v>3190</v>
      </c>
      <c r="B2883" s="32" t="s">
        <v>5615</v>
      </c>
      <c r="C2883" s="33" t="s">
        <v>5616</v>
      </c>
      <c r="D2883" s="34" t="s">
        <v>52</v>
      </c>
      <c r="E2883" s="35">
        <v>581.39</v>
      </c>
    </row>
    <row r="2884" spans="1:10" x14ac:dyDescent="0.3">
      <c r="A2884" s="31">
        <v>3191</v>
      </c>
      <c r="B2884" s="32" t="s">
        <v>5617</v>
      </c>
      <c r="C2884" s="33" t="s">
        <v>5618</v>
      </c>
      <c r="D2884" s="34" t="s">
        <v>15</v>
      </c>
      <c r="E2884" s="35">
        <v>12.13</v>
      </c>
      <c r="J2884" s="1" t="s">
        <v>5619</v>
      </c>
    </row>
    <row r="2885" spans="1:10" x14ac:dyDescent="0.3">
      <c r="A2885" s="31">
        <v>3192</v>
      </c>
      <c r="B2885" s="32" t="s">
        <v>5620</v>
      </c>
      <c r="C2885" s="33" t="s">
        <v>5621</v>
      </c>
      <c r="D2885" s="34" t="s">
        <v>15</v>
      </c>
      <c r="E2885" s="35">
        <v>60.03</v>
      </c>
    </row>
    <row r="2886" spans="1:10" x14ac:dyDescent="0.3">
      <c r="A2886" s="31">
        <v>3193</v>
      </c>
      <c r="B2886" s="32" t="s">
        <v>5622</v>
      </c>
      <c r="C2886" s="33" t="s">
        <v>5623</v>
      </c>
      <c r="D2886" s="34" t="s">
        <v>62</v>
      </c>
      <c r="E2886" s="35">
        <v>16.48</v>
      </c>
    </row>
    <row r="2887" spans="1:10" ht="20.399999999999999" x14ac:dyDescent="0.3">
      <c r="A2887" s="31">
        <v>3194</v>
      </c>
      <c r="B2887" s="32" t="s">
        <v>5624</v>
      </c>
      <c r="C2887" s="33" t="s">
        <v>5625</v>
      </c>
      <c r="D2887" s="34" t="s">
        <v>62</v>
      </c>
      <c r="E2887" s="35">
        <v>7.79</v>
      </c>
    </row>
    <row r="2888" spans="1:10" ht="20.399999999999999" x14ac:dyDescent="0.3">
      <c r="A2888" s="31">
        <v>3195</v>
      </c>
      <c r="B2888" s="32" t="s">
        <v>5626</v>
      </c>
      <c r="C2888" s="33" t="s">
        <v>5627</v>
      </c>
      <c r="D2888" s="34" t="s">
        <v>62</v>
      </c>
      <c r="E2888" s="35">
        <v>5.58</v>
      </c>
    </row>
    <row r="2889" spans="1:10" ht="20.399999999999999" x14ac:dyDescent="0.3">
      <c r="A2889" s="31">
        <v>3196</v>
      </c>
      <c r="B2889" s="32" t="s">
        <v>5628</v>
      </c>
      <c r="C2889" s="33" t="s">
        <v>5629</v>
      </c>
      <c r="D2889" s="34" t="s">
        <v>62</v>
      </c>
      <c r="E2889" s="35">
        <v>4.83</v>
      </c>
    </row>
    <row r="2890" spans="1:10" x14ac:dyDescent="0.3">
      <c r="A2890" s="31">
        <v>3197</v>
      </c>
      <c r="B2890" s="32" t="s">
        <v>5630</v>
      </c>
      <c r="C2890" s="33" t="s">
        <v>5631</v>
      </c>
      <c r="D2890" s="34" t="s">
        <v>15</v>
      </c>
      <c r="E2890" s="35">
        <v>979.51</v>
      </c>
    </row>
    <row r="2891" spans="1:10" x14ac:dyDescent="0.3">
      <c r="A2891" s="31">
        <v>3198</v>
      </c>
      <c r="B2891" s="32" t="s">
        <v>5632</v>
      </c>
      <c r="C2891" s="33" t="s">
        <v>5633</v>
      </c>
      <c r="D2891" s="34" t="s">
        <v>15</v>
      </c>
      <c r="E2891" s="35">
        <v>997.19</v>
      </c>
    </row>
    <row r="2892" spans="1:10" x14ac:dyDescent="0.3">
      <c r="A2892" s="31">
        <v>3199</v>
      </c>
      <c r="B2892" s="32" t="s">
        <v>5634</v>
      </c>
      <c r="C2892" s="33" t="s">
        <v>5635</v>
      </c>
      <c r="D2892" s="34" t="s">
        <v>15</v>
      </c>
      <c r="E2892" s="35">
        <v>227.25</v>
      </c>
    </row>
    <row r="2893" spans="1:10" x14ac:dyDescent="0.3">
      <c r="A2893" s="31">
        <v>3200</v>
      </c>
      <c r="B2893" s="32" t="s">
        <v>5636</v>
      </c>
      <c r="C2893" s="33" t="s">
        <v>5637</v>
      </c>
      <c r="D2893" s="34" t="s">
        <v>15</v>
      </c>
      <c r="E2893" s="35">
        <v>553.53</v>
      </c>
    </row>
    <row r="2894" spans="1:10" x14ac:dyDescent="0.3">
      <c r="A2894" s="31">
        <v>3201</v>
      </c>
      <c r="B2894" s="32" t="s">
        <v>5638</v>
      </c>
      <c r="C2894" s="33" t="s">
        <v>5639</v>
      </c>
      <c r="D2894" s="34" t="s">
        <v>15</v>
      </c>
      <c r="E2894" s="35">
        <v>822.04</v>
      </c>
    </row>
    <row r="2895" spans="1:10" x14ac:dyDescent="0.3">
      <c r="A2895" s="31">
        <v>3202</v>
      </c>
      <c r="B2895" s="32" t="s">
        <v>5640</v>
      </c>
      <c r="C2895" s="33" t="s">
        <v>5641</v>
      </c>
      <c r="D2895" s="34" t="s">
        <v>15</v>
      </c>
      <c r="E2895" s="35">
        <v>308.87</v>
      </c>
    </row>
    <row r="2896" spans="1:10" x14ac:dyDescent="0.3">
      <c r="A2896" s="31">
        <v>3203</v>
      </c>
      <c r="B2896" s="32" t="s">
        <v>5642</v>
      </c>
      <c r="C2896" s="33" t="s">
        <v>5643</v>
      </c>
      <c r="D2896" s="34" t="s">
        <v>15</v>
      </c>
      <c r="E2896" s="35">
        <v>1676.32</v>
      </c>
    </row>
    <row r="2897" spans="1:5" x14ac:dyDescent="0.3">
      <c r="A2897" s="31">
        <v>3204</v>
      </c>
      <c r="B2897" s="32" t="s">
        <v>5644</v>
      </c>
      <c r="C2897" s="33" t="s">
        <v>5645</v>
      </c>
      <c r="D2897" s="34" t="s">
        <v>15</v>
      </c>
      <c r="E2897" s="35">
        <v>863.06</v>
      </c>
    </row>
    <row r="2898" spans="1:5" x14ac:dyDescent="0.3">
      <c r="A2898" s="31">
        <v>3205</v>
      </c>
      <c r="B2898" s="32" t="s">
        <v>5646</v>
      </c>
      <c r="C2898" s="33" t="s">
        <v>5647</v>
      </c>
      <c r="D2898" s="34" t="s">
        <v>15</v>
      </c>
      <c r="E2898" s="35">
        <v>308.87</v>
      </c>
    </row>
    <row r="2899" spans="1:5" x14ac:dyDescent="0.3">
      <c r="A2899" s="31">
        <v>3206</v>
      </c>
      <c r="B2899" s="32" t="s">
        <v>5648</v>
      </c>
      <c r="C2899" s="33" t="s">
        <v>5649</v>
      </c>
      <c r="D2899" s="34" t="s">
        <v>15</v>
      </c>
      <c r="E2899" s="35">
        <v>984.39</v>
      </c>
    </row>
    <row r="2900" spans="1:5" ht="30.6" x14ac:dyDescent="0.3">
      <c r="A2900" s="31">
        <v>3207</v>
      </c>
      <c r="B2900" s="32" t="s">
        <v>5650</v>
      </c>
      <c r="C2900" s="33" t="s">
        <v>5651</v>
      </c>
      <c r="D2900" s="34" t="s">
        <v>99</v>
      </c>
      <c r="E2900" s="35">
        <v>377.85</v>
      </c>
    </row>
    <row r="2901" spans="1:5" ht="20.399999999999999" x14ac:dyDescent="0.3">
      <c r="A2901" s="31">
        <v>3208</v>
      </c>
      <c r="B2901" s="32" t="s">
        <v>5652</v>
      </c>
      <c r="C2901" s="33" t="s">
        <v>5653</v>
      </c>
      <c r="D2901" s="34" t="s">
        <v>15</v>
      </c>
      <c r="E2901" s="35">
        <v>218.78</v>
      </c>
    </row>
    <row r="2902" spans="1:5" ht="20.399999999999999" x14ac:dyDescent="0.3">
      <c r="A2902" s="31">
        <v>3209</v>
      </c>
      <c r="B2902" s="32" t="s">
        <v>5654</v>
      </c>
      <c r="C2902" s="33" t="s">
        <v>5655</v>
      </c>
      <c r="D2902" s="34" t="s">
        <v>15</v>
      </c>
      <c r="E2902" s="35">
        <v>264.52</v>
      </c>
    </row>
    <row r="2903" spans="1:5" ht="20.399999999999999" x14ac:dyDescent="0.3">
      <c r="A2903" s="31">
        <v>3210</v>
      </c>
      <c r="B2903" s="32" t="s">
        <v>5656</v>
      </c>
      <c r="C2903" s="33" t="s">
        <v>5657</v>
      </c>
      <c r="D2903" s="34" t="s">
        <v>15</v>
      </c>
      <c r="E2903" s="35">
        <v>50.04</v>
      </c>
    </row>
    <row r="2904" spans="1:5" ht="20.399999999999999" x14ac:dyDescent="0.3">
      <c r="A2904" s="31">
        <v>3211</v>
      </c>
      <c r="B2904" s="32" t="s">
        <v>5658</v>
      </c>
      <c r="C2904" s="33" t="s">
        <v>5659</v>
      </c>
      <c r="D2904" s="34" t="s">
        <v>15</v>
      </c>
      <c r="E2904" s="35">
        <v>866.12</v>
      </c>
    </row>
    <row r="2905" spans="1:5" x14ac:dyDescent="0.3">
      <c r="A2905" s="31">
        <v>3212</v>
      </c>
      <c r="B2905" s="32" t="s">
        <v>5660</v>
      </c>
      <c r="C2905" s="33" t="s">
        <v>5661</v>
      </c>
      <c r="D2905" s="34" t="s">
        <v>15</v>
      </c>
      <c r="E2905" s="35">
        <v>257.07</v>
      </c>
    </row>
    <row r="2906" spans="1:5" x14ac:dyDescent="0.3">
      <c r="A2906" s="31">
        <v>3218</v>
      </c>
      <c r="B2906" s="32" t="s">
        <v>5662</v>
      </c>
      <c r="C2906" s="33" t="s">
        <v>5519</v>
      </c>
      <c r="D2906" s="34" t="s">
        <v>99</v>
      </c>
      <c r="E2906" s="35">
        <v>93.33</v>
      </c>
    </row>
    <row r="2907" spans="1:5" x14ac:dyDescent="0.3">
      <c r="A2907" s="31">
        <v>3219</v>
      </c>
      <c r="B2907" s="32" t="s">
        <v>5663</v>
      </c>
      <c r="C2907" s="33" t="s">
        <v>5521</v>
      </c>
      <c r="D2907" s="34" t="s">
        <v>99</v>
      </c>
      <c r="E2907" s="35">
        <v>149.12</v>
      </c>
    </row>
    <row r="2908" spans="1:5" x14ac:dyDescent="0.3">
      <c r="A2908" s="31">
        <v>3220</v>
      </c>
      <c r="B2908" s="32" t="s">
        <v>5664</v>
      </c>
      <c r="C2908" s="33" t="s">
        <v>5665</v>
      </c>
      <c r="D2908" s="34" t="s">
        <v>15</v>
      </c>
      <c r="E2908" s="35">
        <v>1272.45</v>
      </c>
    </row>
    <row r="2909" spans="1:5" x14ac:dyDescent="0.3">
      <c r="A2909" s="31">
        <v>3221</v>
      </c>
      <c r="B2909" s="32" t="s">
        <v>5666</v>
      </c>
      <c r="C2909" s="33" t="s">
        <v>5667</v>
      </c>
      <c r="D2909" s="34" t="s">
        <v>15</v>
      </c>
      <c r="E2909" s="35">
        <v>1721.16</v>
      </c>
    </row>
    <row r="2910" spans="1:5" x14ac:dyDescent="0.3">
      <c r="A2910" s="31">
        <v>3222</v>
      </c>
      <c r="B2910" s="32" t="s">
        <v>5668</v>
      </c>
      <c r="C2910" s="33" t="s">
        <v>5669</v>
      </c>
      <c r="D2910" s="34" t="s">
        <v>15</v>
      </c>
      <c r="E2910" s="35">
        <v>678.15</v>
      </c>
    </row>
    <row r="2911" spans="1:5" x14ac:dyDescent="0.3">
      <c r="A2911" s="31">
        <v>3223</v>
      </c>
      <c r="B2911" s="32" t="s">
        <v>5670</v>
      </c>
      <c r="C2911" s="33" t="s">
        <v>5671</v>
      </c>
      <c r="D2911" s="34" t="s">
        <v>15</v>
      </c>
      <c r="E2911" s="35">
        <v>6129.43</v>
      </c>
    </row>
    <row r="2912" spans="1:5" x14ac:dyDescent="0.3">
      <c r="A2912" s="31">
        <v>3224</v>
      </c>
      <c r="B2912" s="32" t="s">
        <v>5672</v>
      </c>
      <c r="C2912" s="33" t="s">
        <v>5529</v>
      </c>
      <c r="D2912" s="34" t="s">
        <v>55</v>
      </c>
      <c r="E2912" s="35">
        <v>103.09</v>
      </c>
    </row>
    <row r="2913" spans="1:7" x14ac:dyDescent="0.3">
      <c r="A2913" s="31">
        <v>3225</v>
      </c>
      <c r="B2913" s="32" t="s">
        <v>5673</v>
      </c>
      <c r="C2913" s="33" t="s">
        <v>5531</v>
      </c>
      <c r="D2913" s="34" t="s">
        <v>55</v>
      </c>
      <c r="E2913" s="35">
        <v>888.86</v>
      </c>
    </row>
    <row r="2914" spans="1:7" x14ac:dyDescent="0.3">
      <c r="A2914" s="31">
        <v>3226</v>
      </c>
      <c r="B2914" s="32" t="s">
        <v>5674</v>
      </c>
      <c r="C2914" s="33" t="s">
        <v>5533</v>
      </c>
      <c r="D2914" s="34" t="s">
        <v>12</v>
      </c>
      <c r="E2914" s="35">
        <v>262.47000000000003</v>
      </c>
    </row>
    <row r="2915" spans="1:7" x14ac:dyDescent="0.3">
      <c r="A2915" s="31">
        <v>3227</v>
      </c>
      <c r="B2915" s="32" t="s">
        <v>5675</v>
      </c>
      <c r="C2915" s="33" t="s">
        <v>5535</v>
      </c>
      <c r="D2915" s="34" t="s">
        <v>12</v>
      </c>
      <c r="E2915" s="35">
        <v>378.48</v>
      </c>
      <c r="G2915" s="1" t="s">
        <v>5676</v>
      </c>
    </row>
    <row r="2916" spans="1:7" x14ac:dyDescent="0.3">
      <c r="A2916" s="31">
        <v>3228</v>
      </c>
      <c r="B2916" s="32" t="s">
        <v>5677</v>
      </c>
      <c r="C2916" s="33" t="s">
        <v>5537</v>
      </c>
      <c r="D2916" s="34" t="s">
        <v>12</v>
      </c>
      <c r="E2916" s="35">
        <v>244.15</v>
      </c>
    </row>
    <row r="2917" spans="1:7" x14ac:dyDescent="0.3">
      <c r="A2917" s="31">
        <v>3229</v>
      </c>
      <c r="B2917" s="32" t="s">
        <v>5678</v>
      </c>
      <c r="C2917" s="33" t="s">
        <v>5679</v>
      </c>
      <c r="D2917" s="34" t="s">
        <v>15</v>
      </c>
      <c r="E2917" s="35">
        <v>7519.01</v>
      </c>
    </row>
    <row r="2918" spans="1:7" x14ac:dyDescent="0.3">
      <c r="A2918" s="31">
        <v>3230</v>
      </c>
      <c r="B2918" s="32" t="s">
        <v>5680</v>
      </c>
      <c r="C2918" s="33" t="s">
        <v>5681</v>
      </c>
      <c r="D2918" s="34" t="s">
        <v>15</v>
      </c>
      <c r="E2918" s="35">
        <v>12526.23</v>
      </c>
    </row>
    <row r="2919" spans="1:7" x14ac:dyDescent="0.3">
      <c r="A2919" s="31">
        <v>3231</v>
      </c>
      <c r="B2919" s="32" t="s">
        <v>5682</v>
      </c>
      <c r="C2919" s="33" t="s">
        <v>5683</v>
      </c>
      <c r="D2919" s="34" t="s">
        <v>15</v>
      </c>
      <c r="E2919" s="35">
        <v>704.56</v>
      </c>
    </row>
    <row r="2920" spans="1:7" x14ac:dyDescent="0.3">
      <c r="A2920" s="31">
        <v>3232</v>
      </c>
      <c r="B2920" s="32" t="s">
        <v>5684</v>
      </c>
      <c r="C2920" s="33" t="s">
        <v>5685</v>
      </c>
      <c r="D2920" s="34" t="s">
        <v>15</v>
      </c>
      <c r="E2920" s="35">
        <v>958.82</v>
      </c>
    </row>
    <row r="2921" spans="1:7" x14ac:dyDescent="0.3">
      <c r="A2921" s="31">
        <v>3233</v>
      </c>
      <c r="B2921" s="32" t="s">
        <v>5686</v>
      </c>
      <c r="C2921" s="33" t="s">
        <v>5687</v>
      </c>
      <c r="D2921" s="34" t="s">
        <v>15</v>
      </c>
      <c r="E2921" s="35">
        <v>1208.3599999999999</v>
      </c>
    </row>
    <row r="2922" spans="1:7" x14ac:dyDescent="0.3">
      <c r="A2922" s="31">
        <v>3234</v>
      </c>
      <c r="B2922" s="32" t="s">
        <v>5688</v>
      </c>
      <c r="C2922" s="33" t="s">
        <v>5689</v>
      </c>
      <c r="D2922" s="34" t="s">
        <v>15</v>
      </c>
      <c r="E2922" s="35">
        <v>20980.38</v>
      </c>
    </row>
    <row r="2923" spans="1:7" x14ac:dyDescent="0.3">
      <c r="A2923" s="31">
        <v>3235</v>
      </c>
      <c r="B2923" s="32" t="s">
        <v>5690</v>
      </c>
      <c r="C2923" s="33" t="s">
        <v>5691</v>
      </c>
      <c r="D2923" s="34" t="s">
        <v>15</v>
      </c>
      <c r="E2923" s="35">
        <v>23800.720000000001</v>
      </c>
    </row>
    <row r="2924" spans="1:7" x14ac:dyDescent="0.3">
      <c r="A2924" s="31">
        <v>3236</v>
      </c>
      <c r="B2924" s="32" t="s">
        <v>5692</v>
      </c>
      <c r="C2924" s="33" t="s">
        <v>5693</v>
      </c>
      <c r="D2924" s="34" t="s">
        <v>15</v>
      </c>
      <c r="E2924" s="35">
        <v>30670.52</v>
      </c>
    </row>
    <row r="2925" spans="1:7" x14ac:dyDescent="0.3">
      <c r="A2925" s="31">
        <v>3237</v>
      </c>
      <c r="B2925" s="32" t="s">
        <v>5694</v>
      </c>
      <c r="C2925" s="33" t="s">
        <v>5695</v>
      </c>
      <c r="D2925" s="34" t="s">
        <v>15</v>
      </c>
      <c r="E2925" s="35">
        <v>30733.21</v>
      </c>
    </row>
    <row r="2926" spans="1:7" x14ac:dyDescent="0.3">
      <c r="A2926" s="31">
        <v>3238</v>
      </c>
      <c r="B2926" s="32" t="s">
        <v>5696</v>
      </c>
      <c r="C2926" s="33" t="s">
        <v>5697</v>
      </c>
      <c r="D2926" s="34" t="s">
        <v>15</v>
      </c>
      <c r="E2926" s="35">
        <v>34938.550000000003</v>
      </c>
    </row>
    <row r="2927" spans="1:7" x14ac:dyDescent="0.3">
      <c r="A2927" s="31">
        <v>3239</v>
      </c>
      <c r="B2927" s="32" t="s">
        <v>5698</v>
      </c>
      <c r="C2927" s="33" t="s">
        <v>5699</v>
      </c>
      <c r="D2927" s="34" t="s">
        <v>15</v>
      </c>
      <c r="E2927" s="35">
        <v>38516.269999999997</v>
      </c>
    </row>
    <row r="2928" spans="1:7" x14ac:dyDescent="0.3">
      <c r="A2928" s="31">
        <v>3240</v>
      </c>
      <c r="B2928" s="32" t="s">
        <v>5700</v>
      </c>
      <c r="C2928" s="33" t="s">
        <v>5701</v>
      </c>
      <c r="D2928" s="34" t="s">
        <v>15</v>
      </c>
      <c r="E2928" s="35">
        <v>14875.13</v>
      </c>
    </row>
    <row r="2929" spans="1:5" x14ac:dyDescent="0.3">
      <c r="A2929" s="31">
        <v>3241</v>
      </c>
      <c r="B2929" s="32" t="s">
        <v>5702</v>
      </c>
      <c r="C2929" s="33" t="s">
        <v>5703</v>
      </c>
      <c r="D2929" s="34" t="s">
        <v>15</v>
      </c>
      <c r="E2929" s="35">
        <v>17615.61</v>
      </c>
    </row>
    <row r="2930" spans="1:5" x14ac:dyDescent="0.3">
      <c r="A2930" s="31">
        <v>3242</v>
      </c>
      <c r="B2930" s="32" t="s">
        <v>5704</v>
      </c>
      <c r="C2930" s="33" t="s">
        <v>5705</v>
      </c>
      <c r="D2930" s="34" t="s">
        <v>15</v>
      </c>
      <c r="E2930" s="35">
        <v>20070.09</v>
      </c>
    </row>
    <row r="2931" spans="1:5" x14ac:dyDescent="0.3">
      <c r="A2931" s="31">
        <v>3243</v>
      </c>
      <c r="B2931" s="32" t="s">
        <v>5706</v>
      </c>
      <c r="C2931" s="33" t="s">
        <v>5707</v>
      </c>
      <c r="D2931" s="34" t="s">
        <v>15</v>
      </c>
      <c r="E2931" s="35">
        <v>24912</v>
      </c>
    </row>
    <row r="2932" spans="1:5" x14ac:dyDescent="0.3">
      <c r="A2932" s="31">
        <v>3244</v>
      </c>
      <c r="B2932" s="32" t="s">
        <v>5708</v>
      </c>
      <c r="C2932" s="33" t="s">
        <v>5709</v>
      </c>
      <c r="D2932" s="34" t="s">
        <v>15</v>
      </c>
      <c r="E2932" s="35">
        <v>29157.26</v>
      </c>
    </row>
    <row r="2933" spans="1:5" x14ac:dyDescent="0.3">
      <c r="A2933" s="31">
        <v>3245</v>
      </c>
      <c r="B2933" s="32" t="s">
        <v>5710</v>
      </c>
      <c r="C2933" s="33" t="s">
        <v>5711</v>
      </c>
      <c r="D2933" s="34" t="s">
        <v>52</v>
      </c>
      <c r="E2933" s="35">
        <v>581.39</v>
      </c>
    </row>
    <row r="2934" spans="1:5" x14ac:dyDescent="0.3">
      <c r="A2934" s="31">
        <v>3246</v>
      </c>
      <c r="B2934" s="32" t="s">
        <v>5712</v>
      </c>
      <c r="C2934" s="33" t="s">
        <v>5713</v>
      </c>
      <c r="D2934" s="34" t="s">
        <v>15</v>
      </c>
      <c r="E2934" s="35">
        <v>1152.81</v>
      </c>
    </row>
    <row r="2935" spans="1:5" x14ac:dyDescent="0.3">
      <c r="A2935" s="31">
        <v>3247</v>
      </c>
      <c r="B2935" s="32" t="s">
        <v>5714</v>
      </c>
      <c r="C2935" s="33" t="s">
        <v>5715</v>
      </c>
      <c r="D2935" s="34" t="s">
        <v>15</v>
      </c>
      <c r="E2935" s="35">
        <v>2064.91</v>
      </c>
    </row>
    <row r="2936" spans="1:5" x14ac:dyDescent="0.3">
      <c r="A2936" s="31">
        <v>3248</v>
      </c>
      <c r="B2936" s="32" t="s">
        <v>5716</v>
      </c>
      <c r="C2936" s="33" t="s">
        <v>5717</v>
      </c>
      <c r="D2936" s="34" t="s">
        <v>99</v>
      </c>
      <c r="E2936" s="35">
        <v>3075.05</v>
      </c>
    </row>
    <row r="2937" spans="1:5" x14ac:dyDescent="0.3">
      <c r="A2937" s="31">
        <v>3249</v>
      </c>
      <c r="B2937" s="32" t="s">
        <v>5718</v>
      </c>
      <c r="C2937" s="33" t="s">
        <v>5719</v>
      </c>
      <c r="D2937" s="34" t="s">
        <v>99</v>
      </c>
      <c r="E2937" s="35">
        <v>4383.5200000000004</v>
      </c>
    </row>
    <row r="2938" spans="1:5" x14ac:dyDescent="0.3">
      <c r="A2938" s="31">
        <v>3250</v>
      </c>
      <c r="B2938" s="32" t="s">
        <v>5720</v>
      </c>
      <c r="C2938" s="33" t="s">
        <v>5721</v>
      </c>
      <c r="D2938" s="34" t="s">
        <v>52</v>
      </c>
      <c r="E2938" s="35">
        <v>581.39</v>
      </c>
    </row>
    <row r="2939" spans="1:5" x14ac:dyDescent="0.3">
      <c r="A2939" s="31">
        <v>3251</v>
      </c>
      <c r="B2939" s="32" t="s">
        <v>5722</v>
      </c>
      <c r="C2939" s="33" t="s">
        <v>5723</v>
      </c>
      <c r="D2939" s="34" t="s">
        <v>15</v>
      </c>
      <c r="E2939" s="35">
        <v>14688.27</v>
      </c>
    </row>
    <row r="2940" spans="1:5" x14ac:dyDescent="0.3">
      <c r="A2940" s="31">
        <v>3252</v>
      </c>
      <c r="B2940" s="32" t="s">
        <v>5724</v>
      </c>
      <c r="C2940" s="33" t="s">
        <v>5725</v>
      </c>
      <c r="D2940" s="34" t="s">
        <v>52</v>
      </c>
      <c r="E2940" s="35">
        <v>581.39</v>
      </c>
    </row>
    <row r="2941" spans="1:5" x14ac:dyDescent="0.3">
      <c r="A2941" s="31">
        <v>3253</v>
      </c>
      <c r="B2941" s="32" t="s">
        <v>5726</v>
      </c>
      <c r="C2941" s="33" t="s">
        <v>5727</v>
      </c>
      <c r="D2941" s="34" t="s">
        <v>12</v>
      </c>
      <c r="E2941" s="35">
        <v>14.43</v>
      </c>
    </row>
    <row r="2942" spans="1:5" x14ac:dyDescent="0.3">
      <c r="A2942" s="31">
        <v>3254</v>
      </c>
      <c r="B2942" s="32" t="s">
        <v>5728</v>
      </c>
      <c r="C2942" s="33" t="s">
        <v>5729</v>
      </c>
      <c r="D2942" s="34" t="s">
        <v>15</v>
      </c>
      <c r="E2942" s="35">
        <v>16.489999999999998</v>
      </c>
    </row>
    <row r="2943" spans="1:5" x14ac:dyDescent="0.3">
      <c r="A2943" s="31">
        <v>3255</v>
      </c>
      <c r="B2943" s="32" t="s">
        <v>5730</v>
      </c>
      <c r="C2943" s="33" t="s">
        <v>5731</v>
      </c>
      <c r="D2943" s="34" t="s">
        <v>12</v>
      </c>
      <c r="E2943" s="35">
        <v>12.37</v>
      </c>
    </row>
    <row r="2944" spans="1:5" x14ac:dyDescent="0.3">
      <c r="A2944" s="31">
        <v>3256</v>
      </c>
      <c r="B2944" s="32" t="s">
        <v>5732</v>
      </c>
      <c r="C2944" s="33" t="s">
        <v>5733</v>
      </c>
      <c r="D2944" s="34" t="s">
        <v>12</v>
      </c>
      <c r="E2944" s="35">
        <v>15.46</v>
      </c>
    </row>
    <row r="2945" spans="1:5" x14ac:dyDescent="0.3">
      <c r="A2945" s="31">
        <v>3257</v>
      </c>
      <c r="B2945" s="32" t="s">
        <v>5734</v>
      </c>
      <c r="C2945" s="33" t="s">
        <v>5735</v>
      </c>
      <c r="D2945" s="34" t="s">
        <v>12</v>
      </c>
      <c r="E2945" s="35">
        <v>8.93</v>
      </c>
    </row>
    <row r="2946" spans="1:5" ht="20.399999999999999" x14ac:dyDescent="0.3">
      <c r="A2946" s="31">
        <v>3258</v>
      </c>
      <c r="B2946" s="32" t="s">
        <v>5736</v>
      </c>
      <c r="C2946" s="33" t="s">
        <v>5737</v>
      </c>
      <c r="D2946" s="34" t="s">
        <v>55</v>
      </c>
      <c r="E2946" s="35">
        <v>120.79</v>
      </c>
    </row>
    <row r="2947" spans="1:5" ht="20.399999999999999" x14ac:dyDescent="0.3">
      <c r="A2947" s="31">
        <v>3259</v>
      </c>
      <c r="B2947" s="32" t="s">
        <v>5738</v>
      </c>
      <c r="C2947" s="33" t="s">
        <v>5739</v>
      </c>
      <c r="D2947" s="34" t="s">
        <v>62</v>
      </c>
      <c r="E2947" s="35">
        <v>1.82</v>
      </c>
    </row>
    <row r="2948" spans="1:5" x14ac:dyDescent="0.3">
      <c r="A2948" s="31">
        <v>3260</v>
      </c>
      <c r="B2948" s="32" t="s">
        <v>5740</v>
      </c>
      <c r="C2948" s="33" t="s">
        <v>5741</v>
      </c>
      <c r="D2948" s="34" t="s">
        <v>52</v>
      </c>
      <c r="E2948" s="35">
        <v>581.39</v>
      </c>
    </row>
    <row r="2949" spans="1:5" x14ac:dyDescent="0.3">
      <c r="A2949" s="31">
        <v>3261</v>
      </c>
      <c r="B2949" s="32" t="s">
        <v>5742</v>
      </c>
      <c r="C2949" s="33" t="s">
        <v>80</v>
      </c>
      <c r="D2949" s="34" t="s">
        <v>55</v>
      </c>
      <c r="E2949" s="35">
        <v>82.47</v>
      </c>
    </row>
    <row r="2950" spans="1:5" x14ac:dyDescent="0.3">
      <c r="A2950" s="31">
        <v>3262</v>
      </c>
      <c r="B2950" s="32" t="s">
        <v>5743</v>
      </c>
      <c r="C2950" s="33" t="s">
        <v>82</v>
      </c>
      <c r="D2950" s="34" t="s">
        <v>55</v>
      </c>
      <c r="E2950" s="35">
        <v>92.78</v>
      </c>
    </row>
    <row r="2951" spans="1:5" x14ac:dyDescent="0.3">
      <c r="A2951" s="31">
        <v>3263</v>
      </c>
      <c r="B2951" s="32" t="s">
        <v>5744</v>
      </c>
      <c r="C2951" s="33" t="s">
        <v>72</v>
      </c>
      <c r="D2951" s="34" t="s">
        <v>12</v>
      </c>
      <c r="E2951" s="35">
        <v>84.6</v>
      </c>
    </row>
    <row r="2952" spans="1:5" x14ac:dyDescent="0.3">
      <c r="A2952" s="31">
        <v>3264</v>
      </c>
      <c r="B2952" s="32" t="s">
        <v>5745</v>
      </c>
      <c r="C2952" s="33" t="s">
        <v>86</v>
      </c>
      <c r="D2952" s="34" t="s">
        <v>12</v>
      </c>
      <c r="E2952" s="35">
        <v>8.24</v>
      </c>
    </row>
    <row r="2953" spans="1:5" x14ac:dyDescent="0.3">
      <c r="A2953" s="31">
        <v>3265</v>
      </c>
      <c r="B2953" s="32" t="s">
        <v>5746</v>
      </c>
      <c r="C2953" s="33" t="s">
        <v>88</v>
      </c>
      <c r="D2953" s="34" t="s">
        <v>55</v>
      </c>
      <c r="E2953" s="35">
        <v>72.16</v>
      </c>
    </row>
    <row r="2954" spans="1:5" x14ac:dyDescent="0.3">
      <c r="A2954" s="31">
        <v>3266</v>
      </c>
      <c r="B2954" s="32" t="s">
        <v>5747</v>
      </c>
      <c r="C2954" s="33" t="s">
        <v>5073</v>
      </c>
      <c r="D2954" s="34" t="s">
        <v>12</v>
      </c>
      <c r="E2954" s="35">
        <v>40.49</v>
      </c>
    </row>
    <row r="2955" spans="1:5" x14ac:dyDescent="0.3">
      <c r="A2955" s="31">
        <v>3272</v>
      </c>
      <c r="B2955" s="32" t="s">
        <v>5748</v>
      </c>
      <c r="C2955" s="33" t="s">
        <v>92</v>
      </c>
      <c r="D2955" s="34" t="s">
        <v>12</v>
      </c>
      <c r="E2955" s="35">
        <v>9.36</v>
      </c>
    </row>
    <row r="2956" spans="1:5" x14ac:dyDescent="0.3">
      <c r="A2956" s="31">
        <v>3273</v>
      </c>
      <c r="B2956" s="32" t="s">
        <v>5749</v>
      </c>
      <c r="C2956" s="33" t="s">
        <v>5750</v>
      </c>
      <c r="D2956" s="34" t="s">
        <v>12</v>
      </c>
      <c r="E2956" s="35">
        <v>115.87</v>
      </c>
    </row>
    <row r="2957" spans="1:5" x14ac:dyDescent="0.3">
      <c r="A2957" s="31">
        <v>3274</v>
      </c>
      <c r="B2957" s="32" t="s">
        <v>5751</v>
      </c>
      <c r="C2957" s="33" t="s">
        <v>5752</v>
      </c>
      <c r="D2957" s="34" t="s">
        <v>12</v>
      </c>
      <c r="E2957" s="35">
        <v>80.48</v>
      </c>
    </row>
    <row r="2958" spans="1:5" x14ac:dyDescent="0.3">
      <c r="A2958" s="31">
        <v>3275</v>
      </c>
      <c r="B2958" s="32" t="s">
        <v>5753</v>
      </c>
      <c r="C2958" s="33" t="s">
        <v>5754</v>
      </c>
      <c r="D2958" s="34" t="s">
        <v>52</v>
      </c>
      <c r="E2958" s="35">
        <v>581.39</v>
      </c>
    </row>
    <row r="2959" spans="1:5" x14ac:dyDescent="0.3">
      <c r="A2959" s="31">
        <v>3276</v>
      </c>
      <c r="B2959" s="32" t="s">
        <v>5755</v>
      </c>
      <c r="C2959" s="33" t="s">
        <v>335</v>
      </c>
      <c r="D2959" s="34" t="s">
        <v>12</v>
      </c>
      <c r="E2959" s="35">
        <v>131.29</v>
      </c>
    </row>
    <row r="2960" spans="1:5" x14ac:dyDescent="0.3">
      <c r="A2960" s="31">
        <v>3277</v>
      </c>
      <c r="B2960" s="32" t="s">
        <v>5756</v>
      </c>
      <c r="C2960" s="33" t="s">
        <v>5757</v>
      </c>
      <c r="D2960" s="34" t="s">
        <v>12</v>
      </c>
      <c r="E2960" s="35">
        <v>169.59</v>
      </c>
    </row>
    <row r="2961" spans="1:5" x14ac:dyDescent="0.3">
      <c r="A2961" s="31">
        <v>3278</v>
      </c>
      <c r="B2961" s="32" t="s">
        <v>5758</v>
      </c>
      <c r="C2961" s="33" t="s">
        <v>5759</v>
      </c>
      <c r="D2961" s="34" t="s">
        <v>188</v>
      </c>
      <c r="E2961" s="35">
        <v>16.920000000000002</v>
      </c>
    </row>
    <row r="2962" spans="1:5" x14ac:dyDescent="0.3">
      <c r="A2962" s="31">
        <v>3279</v>
      </c>
      <c r="B2962" s="32" t="s">
        <v>5760</v>
      </c>
      <c r="C2962" s="33" t="s">
        <v>5761</v>
      </c>
      <c r="D2962" s="34" t="s">
        <v>188</v>
      </c>
      <c r="E2962" s="35">
        <v>21.15</v>
      </c>
    </row>
    <row r="2963" spans="1:5" x14ac:dyDescent="0.3">
      <c r="A2963" s="31">
        <v>3280</v>
      </c>
      <c r="B2963" s="32" t="s">
        <v>5762</v>
      </c>
      <c r="C2963" s="33" t="s">
        <v>5763</v>
      </c>
      <c r="D2963" s="34" t="s">
        <v>188</v>
      </c>
      <c r="E2963" s="35">
        <v>18.93</v>
      </c>
    </row>
    <row r="2964" spans="1:5" x14ac:dyDescent="0.3">
      <c r="A2964" s="31">
        <v>3281</v>
      </c>
      <c r="B2964" s="32" t="s">
        <v>5764</v>
      </c>
      <c r="C2964" s="33" t="s">
        <v>396</v>
      </c>
      <c r="D2964" s="34" t="s">
        <v>55</v>
      </c>
      <c r="E2964" s="35">
        <v>495.17</v>
      </c>
    </row>
    <row r="2965" spans="1:5" x14ac:dyDescent="0.3">
      <c r="A2965" s="31">
        <v>3282</v>
      </c>
      <c r="B2965" s="32" t="s">
        <v>5765</v>
      </c>
      <c r="C2965" s="33" t="s">
        <v>400</v>
      </c>
      <c r="D2965" s="34" t="s">
        <v>55</v>
      </c>
      <c r="E2965" s="35">
        <v>523.75</v>
      </c>
    </row>
    <row r="2966" spans="1:5" x14ac:dyDescent="0.3">
      <c r="A2966" s="31">
        <v>3283</v>
      </c>
      <c r="B2966" s="32" t="s">
        <v>5766</v>
      </c>
      <c r="C2966" s="33" t="s">
        <v>292</v>
      </c>
      <c r="D2966" s="34" t="s">
        <v>55</v>
      </c>
      <c r="E2966" s="35">
        <v>530.07000000000005</v>
      </c>
    </row>
    <row r="2967" spans="1:5" x14ac:dyDescent="0.3">
      <c r="A2967" s="31">
        <v>3284</v>
      </c>
      <c r="B2967" s="32" t="s">
        <v>5767</v>
      </c>
      <c r="C2967" s="33" t="s">
        <v>411</v>
      </c>
      <c r="D2967" s="34" t="s">
        <v>55</v>
      </c>
      <c r="E2967" s="35">
        <v>526.92999999999995</v>
      </c>
    </row>
    <row r="2968" spans="1:5" x14ac:dyDescent="0.3">
      <c r="A2968" s="31">
        <v>3285</v>
      </c>
      <c r="B2968" s="32" t="s">
        <v>5768</v>
      </c>
      <c r="C2968" s="33" t="s">
        <v>5769</v>
      </c>
      <c r="D2968" s="34" t="s">
        <v>55</v>
      </c>
      <c r="E2968" s="35">
        <v>542.14</v>
      </c>
    </row>
    <row r="2969" spans="1:5" x14ac:dyDescent="0.3">
      <c r="A2969" s="31">
        <v>3286</v>
      </c>
      <c r="B2969" s="32" t="s">
        <v>5770</v>
      </c>
      <c r="C2969" s="33" t="s">
        <v>298</v>
      </c>
      <c r="D2969" s="34" t="s">
        <v>55</v>
      </c>
      <c r="E2969" s="35">
        <v>559.96</v>
      </c>
    </row>
    <row r="2970" spans="1:5" x14ac:dyDescent="0.3">
      <c r="A2970" s="31">
        <v>3287</v>
      </c>
      <c r="B2970" s="32" t="s">
        <v>5771</v>
      </c>
      <c r="C2970" s="33" t="s">
        <v>300</v>
      </c>
      <c r="D2970" s="34" t="s">
        <v>55</v>
      </c>
      <c r="E2970" s="35">
        <v>562.15</v>
      </c>
    </row>
    <row r="2971" spans="1:5" x14ac:dyDescent="0.3">
      <c r="A2971" s="31">
        <v>3288</v>
      </c>
      <c r="B2971" s="32" t="s">
        <v>5772</v>
      </c>
      <c r="C2971" s="33" t="s">
        <v>5773</v>
      </c>
      <c r="D2971" s="34" t="s">
        <v>52</v>
      </c>
      <c r="E2971" s="35">
        <v>581.39</v>
      </c>
    </row>
    <row r="2972" spans="1:5" x14ac:dyDescent="0.3">
      <c r="A2972" s="31">
        <v>3289</v>
      </c>
      <c r="B2972" s="32" t="s">
        <v>5774</v>
      </c>
      <c r="C2972" s="33" t="s">
        <v>5775</v>
      </c>
      <c r="D2972" s="34" t="s">
        <v>99</v>
      </c>
      <c r="E2972" s="35">
        <v>31.26</v>
      </c>
    </row>
    <row r="2973" spans="1:5" x14ac:dyDescent="0.3">
      <c r="A2973" s="31">
        <v>3290</v>
      </c>
      <c r="B2973" s="32" t="s">
        <v>5776</v>
      </c>
      <c r="C2973" s="33" t="s">
        <v>5777</v>
      </c>
      <c r="D2973" s="34" t="s">
        <v>99</v>
      </c>
      <c r="E2973" s="35">
        <v>34.75</v>
      </c>
    </row>
    <row r="2974" spans="1:5" ht="20.399999999999999" x14ac:dyDescent="0.3">
      <c r="A2974" s="31">
        <v>3291</v>
      </c>
      <c r="B2974" s="32" t="s">
        <v>5778</v>
      </c>
      <c r="C2974" s="33" t="s">
        <v>5779</v>
      </c>
      <c r="D2974" s="34" t="s">
        <v>12</v>
      </c>
      <c r="E2974" s="35">
        <v>93.86</v>
      </c>
    </row>
    <row r="2975" spans="1:5" ht="20.399999999999999" x14ac:dyDescent="0.3">
      <c r="A2975" s="31">
        <v>3292</v>
      </c>
      <c r="B2975" s="32" t="s">
        <v>5780</v>
      </c>
      <c r="C2975" s="33" t="s">
        <v>5781</v>
      </c>
      <c r="D2975" s="34" t="s">
        <v>12</v>
      </c>
      <c r="E2975" s="35">
        <v>117.09</v>
      </c>
    </row>
    <row r="2976" spans="1:5" x14ac:dyDescent="0.3">
      <c r="A2976" s="31">
        <v>3293</v>
      </c>
      <c r="B2976" s="32" t="s">
        <v>5782</v>
      </c>
      <c r="C2976" s="33" t="s">
        <v>5783</v>
      </c>
      <c r="D2976" s="34" t="s">
        <v>12</v>
      </c>
      <c r="E2976" s="35">
        <v>62.16</v>
      </c>
    </row>
    <row r="2977" spans="1:5" x14ac:dyDescent="0.3">
      <c r="A2977" s="31">
        <v>3294</v>
      </c>
      <c r="B2977" s="32" t="s">
        <v>5784</v>
      </c>
      <c r="C2977" s="33" t="s">
        <v>5785</v>
      </c>
      <c r="D2977" s="34" t="s">
        <v>12</v>
      </c>
      <c r="E2977" s="35">
        <v>85.58</v>
      </c>
    </row>
    <row r="2978" spans="1:5" x14ac:dyDescent="0.3">
      <c r="A2978" s="31">
        <v>3295</v>
      </c>
      <c r="B2978" s="32" t="s">
        <v>5786</v>
      </c>
      <c r="C2978" s="33" t="s">
        <v>5787</v>
      </c>
      <c r="D2978" s="34" t="s">
        <v>12</v>
      </c>
      <c r="E2978" s="35">
        <v>12.49</v>
      </c>
    </row>
    <row r="2979" spans="1:5" x14ac:dyDescent="0.3">
      <c r="A2979" s="31">
        <v>3296</v>
      </c>
      <c r="B2979" s="32" t="s">
        <v>5788</v>
      </c>
      <c r="C2979" s="33" t="s">
        <v>107</v>
      </c>
      <c r="D2979" s="34" t="s">
        <v>12</v>
      </c>
      <c r="E2979" s="35">
        <v>22.5</v>
      </c>
    </row>
    <row r="2980" spans="1:5" x14ac:dyDescent="0.3">
      <c r="A2980" s="31">
        <v>3297</v>
      </c>
      <c r="B2980" s="32" t="s">
        <v>5789</v>
      </c>
      <c r="C2980" s="33" t="s">
        <v>5790</v>
      </c>
      <c r="D2980" s="34" t="s">
        <v>55</v>
      </c>
      <c r="E2980" s="35">
        <v>176.91</v>
      </c>
    </row>
    <row r="2981" spans="1:5" x14ac:dyDescent="0.3">
      <c r="A2981" s="31">
        <v>3298</v>
      </c>
      <c r="B2981" s="32" t="s">
        <v>5791</v>
      </c>
      <c r="C2981" s="33" t="s">
        <v>5792</v>
      </c>
      <c r="D2981" s="34" t="s">
        <v>55</v>
      </c>
      <c r="E2981" s="35">
        <v>208.9</v>
      </c>
    </row>
    <row r="2982" spans="1:5" x14ac:dyDescent="0.3">
      <c r="A2982" s="31">
        <v>3299</v>
      </c>
      <c r="B2982" s="32" t="s">
        <v>5793</v>
      </c>
      <c r="C2982" s="33" t="s">
        <v>5794</v>
      </c>
      <c r="D2982" s="34" t="s">
        <v>55</v>
      </c>
      <c r="E2982" s="35">
        <v>647.53</v>
      </c>
    </row>
    <row r="2983" spans="1:5" x14ac:dyDescent="0.3">
      <c r="A2983" s="31">
        <v>3300</v>
      </c>
      <c r="B2983" s="32" t="s">
        <v>5795</v>
      </c>
      <c r="C2983" s="33" t="s">
        <v>5796</v>
      </c>
      <c r="D2983" s="34" t="s">
        <v>52</v>
      </c>
      <c r="E2983" s="35">
        <v>581.39</v>
      </c>
    </row>
    <row r="2984" spans="1:5" ht="20.399999999999999" x14ac:dyDescent="0.3">
      <c r="A2984" s="31">
        <v>3301</v>
      </c>
      <c r="B2984" s="32" t="s">
        <v>5797</v>
      </c>
      <c r="C2984" s="33" t="s">
        <v>5798</v>
      </c>
      <c r="D2984" s="34" t="s">
        <v>15</v>
      </c>
      <c r="E2984" s="35">
        <v>659839.15</v>
      </c>
    </row>
    <row r="2985" spans="1:5" ht="20.399999999999999" x14ac:dyDescent="0.3">
      <c r="A2985" s="31">
        <v>3302</v>
      </c>
      <c r="B2985" s="32" t="s">
        <v>5799</v>
      </c>
      <c r="C2985" s="33" t="s">
        <v>5800</v>
      </c>
      <c r="D2985" s="34" t="s">
        <v>15</v>
      </c>
      <c r="E2985" s="35">
        <v>1052.67</v>
      </c>
    </row>
    <row r="2986" spans="1:5" ht="20.399999999999999" x14ac:dyDescent="0.3">
      <c r="A2986" s="31">
        <v>3303</v>
      </c>
      <c r="B2986" s="32" t="s">
        <v>5801</v>
      </c>
      <c r="C2986" s="33" t="s">
        <v>5802</v>
      </c>
      <c r="D2986" s="34" t="s">
        <v>15</v>
      </c>
      <c r="E2986" s="35">
        <v>105.16</v>
      </c>
    </row>
    <row r="2987" spans="1:5" ht="20.399999999999999" x14ac:dyDescent="0.3">
      <c r="A2987" s="31">
        <v>3304</v>
      </c>
      <c r="B2987" s="32" t="s">
        <v>5803</v>
      </c>
      <c r="C2987" s="33" t="s">
        <v>5804</v>
      </c>
      <c r="D2987" s="34" t="s">
        <v>99</v>
      </c>
      <c r="E2987" s="35">
        <v>38.33</v>
      </c>
    </row>
    <row r="2988" spans="1:5" ht="20.399999999999999" x14ac:dyDescent="0.3">
      <c r="A2988" s="31">
        <v>3305</v>
      </c>
      <c r="B2988" s="32" t="s">
        <v>5805</v>
      </c>
      <c r="C2988" s="33" t="s">
        <v>5806</v>
      </c>
      <c r="D2988" s="34" t="s">
        <v>99</v>
      </c>
      <c r="E2988" s="35">
        <v>32.72</v>
      </c>
    </row>
    <row r="2989" spans="1:5" x14ac:dyDescent="0.3">
      <c r="A2989" s="31">
        <v>3306</v>
      </c>
      <c r="B2989" s="32" t="s">
        <v>5807</v>
      </c>
      <c r="C2989" s="33" t="s">
        <v>5808</v>
      </c>
      <c r="D2989" s="34" t="s">
        <v>15</v>
      </c>
      <c r="E2989" s="35">
        <v>69.25</v>
      </c>
    </row>
    <row r="2990" spans="1:5" x14ac:dyDescent="0.3">
      <c r="A2990" s="31">
        <v>3307</v>
      </c>
      <c r="B2990" s="32" t="s">
        <v>5809</v>
      </c>
      <c r="C2990" s="33" t="s">
        <v>5810</v>
      </c>
      <c r="D2990" s="34" t="s">
        <v>15</v>
      </c>
      <c r="E2990" s="35">
        <v>71.67</v>
      </c>
    </row>
    <row r="2991" spans="1:5" x14ac:dyDescent="0.3">
      <c r="A2991" s="31">
        <v>3308</v>
      </c>
      <c r="B2991" s="32" t="s">
        <v>5811</v>
      </c>
      <c r="C2991" s="33" t="s">
        <v>5812</v>
      </c>
      <c r="D2991" s="34" t="s">
        <v>15</v>
      </c>
      <c r="E2991" s="35">
        <v>77.37</v>
      </c>
    </row>
    <row r="2992" spans="1:5" x14ac:dyDescent="0.3">
      <c r="A2992" s="31">
        <v>3309</v>
      </c>
      <c r="B2992" s="32" t="s">
        <v>5813</v>
      </c>
      <c r="C2992" s="33" t="s">
        <v>5814</v>
      </c>
      <c r="D2992" s="34" t="s">
        <v>15</v>
      </c>
      <c r="E2992" s="35">
        <v>656.59</v>
      </c>
    </row>
    <row r="2993" spans="1:5" x14ac:dyDescent="0.3">
      <c r="A2993" s="31">
        <v>3310</v>
      </c>
      <c r="B2993" s="32" t="s">
        <v>5815</v>
      </c>
      <c r="C2993" s="33" t="s">
        <v>5816</v>
      </c>
      <c r="D2993" s="34" t="s">
        <v>15</v>
      </c>
      <c r="E2993" s="35">
        <v>222.95</v>
      </c>
    </row>
    <row r="2994" spans="1:5" x14ac:dyDescent="0.3">
      <c r="A2994" s="31">
        <v>3311</v>
      </c>
      <c r="B2994" s="32" t="s">
        <v>5817</v>
      </c>
      <c r="C2994" s="33" t="s">
        <v>5818</v>
      </c>
      <c r="D2994" s="34" t="s">
        <v>15</v>
      </c>
      <c r="E2994" s="35">
        <v>222.95</v>
      </c>
    </row>
    <row r="2995" spans="1:5" ht="20.399999999999999" x14ac:dyDescent="0.3">
      <c r="A2995" s="31">
        <v>3312</v>
      </c>
      <c r="B2995" s="32" t="s">
        <v>5819</v>
      </c>
      <c r="C2995" s="33" t="s">
        <v>5820</v>
      </c>
      <c r="D2995" s="34" t="s">
        <v>15</v>
      </c>
      <c r="E2995" s="35">
        <v>87.14</v>
      </c>
    </row>
    <row r="2996" spans="1:5" x14ac:dyDescent="0.3">
      <c r="A2996" s="31">
        <v>3313</v>
      </c>
      <c r="B2996" s="32" t="s">
        <v>5821</v>
      </c>
      <c r="C2996" s="33" t="s">
        <v>5822</v>
      </c>
      <c r="D2996" s="34" t="s">
        <v>15</v>
      </c>
      <c r="E2996" s="35">
        <v>18.12</v>
      </c>
    </row>
    <row r="2997" spans="1:5" x14ac:dyDescent="0.3">
      <c r="A2997" s="31">
        <v>3314</v>
      </c>
      <c r="B2997" s="32" t="s">
        <v>5823</v>
      </c>
      <c r="C2997" s="33" t="s">
        <v>5824</v>
      </c>
      <c r="D2997" s="34" t="s">
        <v>15</v>
      </c>
      <c r="E2997" s="35">
        <v>355.3</v>
      </c>
    </row>
    <row r="2998" spans="1:5" x14ac:dyDescent="0.3">
      <c r="A2998" s="31">
        <v>3315</v>
      </c>
      <c r="B2998" s="32" t="s">
        <v>5825</v>
      </c>
      <c r="C2998" s="33" t="s">
        <v>5826</v>
      </c>
      <c r="D2998" s="34" t="s">
        <v>15</v>
      </c>
      <c r="E2998" s="35">
        <v>468.78</v>
      </c>
    </row>
    <row r="2999" spans="1:5" x14ac:dyDescent="0.3">
      <c r="A2999" s="31">
        <v>3321</v>
      </c>
      <c r="B2999" s="32" t="s">
        <v>5827</v>
      </c>
      <c r="C2999" s="33" t="s">
        <v>5828</v>
      </c>
      <c r="D2999" s="34" t="s">
        <v>15</v>
      </c>
      <c r="E2999" s="35">
        <v>439.55</v>
      </c>
    </row>
    <row r="3000" spans="1:5" x14ac:dyDescent="0.3">
      <c r="A3000" s="31">
        <v>3322</v>
      </c>
      <c r="B3000" s="32" t="s">
        <v>5829</v>
      </c>
      <c r="C3000" s="33" t="s">
        <v>5830</v>
      </c>
      <c r="D3000" s="34" t="s">
        <v>15</v>
      </c>
      <c r="E3000" s="35">
        <v>14599.3</v>
      </c>
    </row>
    <row r="3001" spans="1:5" x14ac:dyDescent="0.3">
      <c r="A3001" s="31">
        <v>3323</v>
      </c>
      <c r="B3001" s="32" t="s">
        <v>5831</v>
      </c>
      <c r="C3001" s="33" t="s">
        <v>5832</v>
      </c>
      <c r="D3001" s="34" t="s">
        <v>15</v>
      </c>
      <c r="E3001" s="35">
        <v>314.27999999999997</v>
      </c>
    </row>
    <row r="3002" spans="1:5" x14ac:dyDescent="0.3">
      <c r="A3002" s="31">
        <v>3324</v>
      </c>
      <c r="B3002" s="32" t="s">
        <v>5833</v>
      </c>
      <c r="C3002" s="33" t="s">
        <v>5834</v>
      </c>
      <c r="D3002" s="34" t="s">
        <v>15</v>
      </c>
      <c r="E3002" s="35">
        <v>257.7</v>
      </c>
    </row>
    <row r="3003" spans="1:5" x14ac:dyDescent="0.3">
      <c r="A3003" s="31">
        <v>3325</v>
      </c>
      <c r="B3003" s="32" t="s">
        <v>5835</v>
      </c>
      <c r="C3003" s="33" t="s">
        <v>5836</v>
      </c>
      <c r="D3003" s="34" t="s">
        <v>15</v>
      </c>
      <c r="E3003" s="35">
        <v>110.1</v>
      </c>
    </row>
    <row r="3004" spans="1:5" x14ac:dyDescent="0.3">
      <c r="A3004" s="31">
        <v>3326</v>
      </c>
      <c r="B3004" s="32" t="s">
        <v>5837</v>
      </c>
      <c r="C3004" s="33" t="s">
        <v>5838</v>
      </c>
      <c r="D3004" s="34" t="s">
        <v>15</v>
      </c>
      <c r="E3004" s="35">
        <v>399.15</v>
      </c>
    </row>
    <row r="3005" spans="1:5" x14ac:dyDescent="0.3">
      <c r="A3005" s="31">
        <v>3327</v>
      </c>
      <c r="B3005" s="32" t="s">
        <v>5839</v>
      </c>
      <c r="C3005" s="33" t="s">
        <v>5840</v>
      </c>
      <c r="D3005" s="34" t="s">
        <v>15</v>
      </c>
      <c r="E3005" s="35">
        <v>110.1</v>
      </c>
    </row>
    <row r="3006" spans="1:5" x14ac:dyDescent="0.3">
      <c r="A3006" s="31">
        <v>3328</v>
      </c>
      <c r="B3006" s="32" t="s">
        <v>5841</v>
      </c>
      <c r="C3006" s="33" t="s">
        <v>5842</v>
      </c>
      <c r="D3006" s="34" t="s">
        <v>52</v>
      </c>
      <c r="E3006" s="35">
        <v>581.39</v>
      </c>
    </row>
    <row r="3007" spans="1:5" x14ac:dyDescent="0.3">
      <c r="A3007" s="31">
        <v>3329</v>
      </c>
      <c r="B3007" s="32" t="s">
        <v>5843</v>
      </c>
      <c r="C3007" s="33" t="s">
        <v>5844</v>
      </c>
      <c r="D3007" s="34" t="s">
        <v>52</v>
      </c>
      <c r="E3007" s="35">
        <v>581.39</v>
      </c>
    </row>
    <row r="3008" spans="1:5" x14ac:dyDescent="0.3">
      <c r="A3008" s="31">
        <v>3330</v>
      </c>
      <c r="B3008" s="32" t="s">
        <v>5845</v>
      </c>
      <c r="C3008" s="33" t="s">
        <v>5846</v>
      </c>
      <c r="D3008" s="34" t="s">
        <v>15</v>
      </c>
      <c r="E3008" s="35">
        <v>116327.25</v>
      </c>
    </row>
    <row r="3009" spans="1:5" x14ac:dyDescent="0.3">
      <c r="A3009" s="31">
        <v>3331</v>
      </c>
      <c r="B3009" s="32" t="s">
        <v>5847</v>
      </c>
      <c r="C3009" s="33" t="s">
        <v>5848</v>
      </c>
      <c r="D3009" s="34" t="s">
        <v>15</v>
      </c>
      <c r="E3009" s="35">
        <v>134223.75</v>
      </c>
    </row>
    <row r="3010" spans="1:5" x14ac:dyDescent="0.3">
      <c r="A3010" s="31">
        <v>3332</v>
      </c>
      <c r="B3010" s="32" t="s">
        <v>5849</v>
      </c>
      <c r="C3010" s="33" t="s">
        <v>5850</v>
      </c>
      <c r="D3010" s="34" t="s">
        <v>15</v>
      </c>
      <c r="E3010" s="35">
        <v>153180.16</v>
      </c>
    </row>
    <row r="3011" spans="1:5" x14ac:dyDescent="0.3">
      <c r="A3011" s="31">
        <v>3333</v>
      </c>
      <c r="B3011" s="32" t="s">
        <v>5851</v>
      </c>
      <c r="C3011" s="33" t="s">
        <v>5852</v>
      </c>
      <c r="D3011" s="34" t="s">
        <v>15</v>
      </c>
      <c r="E3011" s="35">
        <v>169217.07</v>
      </c>
    </row>
    <row r="3012" spans="1:5" x14ac:dyDescent="0.3">
      <c r="A3012" s="31">
        <v>3334</v>
      </c>
      <c r="B3012" s="32" t="s">
        <v>5853</v>
      </c>
      <c r="C3012" s="33" t="s">
        <v>5854</v>
      </c>
      <c r="D3012" s="34" t="s">
        <v>15</v>
      </c>
      <c r="E3012" s="35">
        <v>160922.13</v>
      </c>
    </row>
    <row r="3013" spans="1:5" x14ac:dyDescent="0.3">
      <c r="A3013" s="31">
        <v>3335</v>
      </c>
      <c r="B3013" s="32" t="s">
        <v>5855</v>
      </c>
      <c r="C3013" s="33" t="s">
        <v>5856</v>
      </c>
      <c r="D3013" s="34" t="s">
        <v>15</v>
      </c>
      <c r="E3013" s="35">
        <v>151523.70000000001</v>
      </c>
    </row>
    <row r="3014" spans="1:5" x14ac:dyDescent="0.3">
      <c r="A3014" s="31">
        <v>3336</v>
      </c>
      <c r="B3014" s="32" t="s">
        <v>5857</v>
      </c>
      <c r="C3014" s="33" t="s">
        <v>5858</v>
      </c>
      <c r="D3014" s="34" t="s">
        <v>15</v>
      </c>
      <c r="E3014" s="35">
        <v>141382.35</v>
      </c>
    </row>
    <row r="3015" spans="1:5" x14ac:dyDescent="0.3">
      <c r="A3015" s="31">
        <v>3337</v>
      </c>
      <c r="B3015" s="32" t="s">
        <v>5859</v>
      </c>
      <c r="C3015" s="33" t="s">
        <v>5860</v>
      </c>
      <c r="D3015" s="34" t="s">
        <v>15</v>
      </c>
      <c r="E3015" s="35">
        <v>1332.71</v>
      </c>
    </row>
    <row r="3016" spans="1:5" x14ac:dyDescent="0.3">
      <c r="A3016" s="31">
        <v>3338</v>
      </c>
      <c r="B3016" s="32" t="s">
        <v>5861</v>
      </c>
      <c r="C3016" s="33" t="s">
        <v>5862</v>
      </c>
      <c r="D3016" s="34" t="s">
        <v>15</v>
      </c>
      <c r="E3016" s="35">
        <v>1193.0999999999999</v>
      </c>
    </row>
    <row r="3017" spans="1:5" x14ac:dyDescent="0.3">
      <c r="A3017" s="31">
        <v>3339</v>
      </c>
      <c r="B3017" s="32" t="s">
        <v>5863</v>
      </c>
      <c r="C3017" s="33" t="s">
        <v>5864</v>
      </c>
      <c r="D3017" s="34" t="s">
        <v>15</v>
      </c>
      <c r="E3017" s="35">
        <v>1252.75</v>
      </c>
    </row>
    <row r="3018" spans="1:5" x14ac:dyDescent="0.3">
      <c r="A3018" s="31">
        <v>3340</v>
      </c>
      <c r="B3018" s="32" t="s">
        <v>5865</v>
      </c>
      <c r="C3018" s="33" t="s">
        <v>5866</v>
      </c>
      <c r="D3018" s="34" t="s">
        <v>15</v>
      </c>
      <c r="E3018" s="35">
        <v>1537.37</v>
      </c>
    </row>
    <row r="3019" spans="1:5" x14ac:dyDescent="0.3">
      <c r="A3019" s="31">
        <v>3341</v>
      </c>
      <c r="B3019" s="32" t="s">
        <v>5867</v>
      </c>
      <c r="C3019" s="33" t="s">
        <v>5868</v>
      </c>
      <c r="D3019" s="34" t="s">
        <v>52</v>
      </c>
      <c r="E3019" s="35">
        <v>581.39</v>
      </c>
    </row>
    <row r="3020" spans="1:5" ht="20.399999999999999" x14ac:dyDescent="0.3">
      <c r="A3020" s="31">
        <v>3342</v>
      </c>
      <c r="B3020" s="32" t="s">
        <v>5869</v>
      </c>
      <c r="C3020" s="33" t="s">
        <v>5870</v>
      </c>
      <c r="D3020" s="34" t="s">
        <v>99</v>
      </c>
      <c r="E3020" s="35">
        <v>309.36</v>
      </c>
    </row>
    <row r="3021" spans="1:5" ht="20.399999999999999" x14ac:dyDescent="0.3">
      <c r="A3021" s="31">
        <v>3343</v>
      </c>
      <c r="B3021" s="32" t="s">
        <v>5871</v>
      </c>
      <c r="C3021" s="33" t="s">
        <v>5872</v>
      </c>
      <c r="D3021" s="34" t="s">
        <v>99</v>
      </c>
      <c r="E3021" s="35">
        <v>99.75</v>
      </c>
    </row>
    <row r="3022" spans="1:5" ht="20.399999999999999" x14ac:dyDescent="0.3">
      <c r="A3022" s="31">
        <v>3344</v>
      </c>
      <c r="B3022" s="32" t="s">
        <v>5873</v>
      </c>
      <c r="C3022" s="33" t="s">
        <v>5583</v>
      </c>
      <c r="D3022" s="34" t="s">
        <v>99</v>
      </c>
      <c r="E3022" s="35">
        <v>116.2</v>
      </c>
    </row>
    <row r="3023" spans="1:5" x14ac:dyDescent="0.3">
      <c r="A3023" s="31">
        <v>3345</v>
      </c>
      <c r="B3023" s="32" t="s">
        <v>5874</v>
      </c>
      <c r="C3023" s="33" t="s">
        <v>5577</v>
      </c>
      <c r="D3023" s="34" t="s">
        <v>12</v>
      </c>
      <c r="E3023" s="35">
        <v>424.19</v>
      </c>
    </row>
    <row r="3024" spans="1:5" x14ac:dyDescent="0.3">
      <c r="A3024" s="31">
        <v>3346</v>
      </c>
      <c r="B3024" s="32" t="s">
        <v>5875</v>
      </c>
      <c r="C3024" s="33" t="s">
        <v>5876</v>
      </c>
      <c r="D3024" s="34" t="s">
        <v>12</v>
      </c>
      <c r="E3024" s="35">
        <v>481.21</v>
      </c>
    </row>
    <row r="3025" spans="1:5" x14ac:dyDescent="0.3">
      <c r="A3025" s="31">
        <v>3347</v>
      </c>
      <c r="B3025" s="32" t="s">
        <v>5877</v>
      </c>
      <c r="C3025" s="33" t="s">
        <v>5588</v>
      </c>
      <c r="D3025" s="34" t="s">
        <v>12</v>
      </c>
      <c r="E3025" s="35">
        <v>14.05</v>
      </c>
    </row>
    <row r="3026" spans="1:5" x14ac:dyDescent="0.3">
      <c r="A3026" s="31">
        <v>3348</v>
      </c>
      <c r="B3026" s="32" t="s">
        <v>5878</v>
      </c>
      <c r="C3026" s="33" t="s">
        <v>5590</v>
      </c>
      <c r="D3026" s="34" t="s">
        <v>99</v>
      </c>
      <c r="E3026" s="35">
        <v>27.43</v>
      </c>
    </row>
    <row r="3027" spans="1:5" x14ac:dyDescent="0.3">
      <c r="A3027" s="31">
        <v>3349</v>
      </c>
      <c r="B3027" s="32" t="s">
        <v>5879</v>
      </c>
      <c r="C3027" s="33" t="s">
        <v>5880</v>
      </c>
      <c r="D3027" s="34" t="s">
        <v>15</v>
      </c>
      <c r="E3027" s="35">
        <v>19278.63</v>
      </c>
    </row>
    <row r="3028" spans="1:5" x14ac:dyDescent="0.3">
      <c r="A3028" s="31">
        <v>3350</v>
      </c>
      <c r="B3028" s="32" t="s">
        <v>5881</v>
      </c>
      <c r="C3028" s="33" t="s">
        <v>5882</v>
      </c>
      <c r="D3028" s="34" t="s">
        <v>99</v>
      </c>
      <c r="E3028" s="35">
        <v>452.34</v>
      </c>
    </row>
    <row r="3029" spans="1:5" x14ac:dyDescent="0.3">
      <c r="A3029" s="31">
        <v>3351</v>
      </c>
      <c r="B3029" s="32" t="s">
        <v>5883</v>
      </c>
      <c r="C3029" s="33" t="s">
        <v>5884</v>
      </c>
      <c r="D3029" s="34" t="s">
        <v>15</v>
      </c>
      <c r="E3029" s="35">
        <v>2499.65</v>
      </c>
    </row>
    <row r="3030" spans="1:5" x14ac:dyDescent="0.3">
      <c r="A3030" s="31">
        <v>3352</v>
      </c>
      <c r="B3030" s="32" t="s">
        <v>5885</v>
      </c>
      <c r="C3030" s="33" t="s">
        <v>5886</v>
      </c>
      <c r="D3030" s="34" t="s">
        <v>99</v>
      </c>
      <c r="E3030" s="35">
        <v>452.34</v>
      </c>
    </row>
    <row r="3031" spans="1:5" x14ac:dyDescent="0.3">
      <c r="A3031" s="31">
        <v>3353</v>
      </c>
      <c r="B3031" s="32" t="s">
        <v>5887</v>
      </c>
      <c r="C3031" s="33" t="s">
        <v>5888</v>
      </c>
      <c r="D3031" s="34" t="s">
        <v>15</v>
      </c>
      <c r="E3031" s="35">
        <v>2499.65</v>
      </c>
    </row>
    <row r="3032" spans="1:5" x14ac:dyDescent="0.3">
      <c r="A3032" s="31">
        <v>3354</v>
      </c>
      <c r="B3032" s="32" t="s">
        <v>5889</v>
      </c>
      <c r="C3032" s="33" t="s">
        <v>5890</v>
      </c>
      <c r="D3032" s="34" t="s">
        <v>99</v>
      </c>
      <c r="E3032" s="35">
        <v>224.21</v>
      </c>
    </row>
    <row r="3033" spans="1:5" x14ac:dyDescent="0.3">
      <c r="A3033" s="31">
        <v>3355</v>
      </c>
      <c r="B3033" s="32" t="s">
        <v>5891</v>
      </c>
      <c r="C3033" s="33" t="s">
        <v>5892</v>
      </c>
      <c r="D3033" s="34" t="s">
        <v>99</v>
      </c>
      <c r="E3033" s="35">
        <v>253.98</v>
      </c>
    </row>
    <row r="3034" spans="1:5" x14ac:dyDescent="0.3">
      <c r="A3034" s="31">
        <v>3356</v>
      </c>
      <c r="B3034" s="32" t="s">
        <v>5893</v>
      </c>
      <c r="C3034" s="33" t="s">
        <v>5894</v>
      </c>
      <c r="D3034" s="34" t="s">
        <v>12</v>
      </c>
      <c r="E3034" s="35">
        <v>58.24</v>
      </c>
    </row>
    <row r="3035" spans="1:5" x14ac:dyDescent="0.3">
      <c r="A3035" s="31">
        <v>3357</v>
      </c>
      <c r="B3035" s="32" t="s">
        <v>5895</v>
      </c>
      <c r="C3035" s="33" t="s">
        <v>5896</v>
      </c>
      <c r="D3035" s="34" t="s">
        <v>99</v>
      </c>
      <c r="E3035" s="35">
        <v>5.64</v>
      </c>
    </row>
    <row r="3036" spans="1:5" x14ac:dyDescent="0.3">
      <c r="A3036" s="31">
        <v>3358</v>
      </c>
      <c r="B3036" s="32" t="s">
        <v>5897</v>
      </c>
      <c r="C3036" s="33" t="s">
        <v>5898</v>
      </c>
      <c r="D3036" s="34" t="s">
        <v>12</v>
      </c>
      <c r="E3036" s="35">
        <v>206.19</v>
      </c>
    </row>
    <row r="3037" spans="1:5" x14ac:dyDescent="0.3">
      <c r="A3037" s="31">
        <v>3359</v>
      </c>
      <c r="B3037" s="32" t="s">
        <v>5899</v>
      </c>
      <c r="C3037" s="33" t="s">
        <v>5900</v>
      </c>
      <c r="D3037" s="34" t="s">
        <v>12</v>
      </c>
      <c r="E3037" s="35">
        <v>28.99</v>
      </c>
    </row>
    <row r="3038" spans="1:5" x14ac:dyDescent="0.3">
      <c r="A3038" s="31">
        <v>3360</v>
      </c>
      <c r="B3038" s="32" t="s">
        <v>5901</v>
      </c>
      <c r="C3038" s="33" t="s">
        <v>5902</v>
      </c>
      <c r="D3038" s="34" t="s">
        <v>12</v>
      </c>
      <c r="E3038" s="35">
        <v>138.72999999999999</v>
      </c>
    </row>
    <row r="3039" spans="1:5" x14ac:dyDescent="0.3">
      <c r="A3039" s="31">
        <v>3361</v>
      </c>
      <c r="B3039" s="32" t="s">
        <v>5903</v>
      </c>
      <c r="C3039" s="33" t="s">
        <v>5904</v>
      </c>
      <c r="D3039" s="34" t="s">
        <v>12</v>
      </c>
      <c r="E3039" s="35">
        <v>262.99</v>
      </c>
    </row>
    <row r="3040" spans="1:5" x14ac:dyDescent="0.3">
      <c r="A3040" s="31">
        <v>3362</v>
      </c>
      <c r="B3040" s="32" t="s">
        <v>5905</v>
      </c>
      <c r="C3040" s="33" t="s">
        <v>5906</v>
      </c>
      <c r="D3040" s="34" t="s">
        <v>5907</v>
      </c>
      <c r="E3040" s="35">
        <v>231.22</v>
      </c>
    </row>
    <row r="3041" spans="1:5" x14ac:dyDescent="0.3">
      <c r="A3041" s="31">
        <v>3363</v>
      </c>
      <c r="B3041" s="32" t="s">
        <v>5908</v>
      </c>
      <c r="C3041" s="33" t="s">
        <v>5909</v>
      </c>
      <c r="D3041" s="34" t="s">
        <v>99</v>
      </c>
      <c r="E3041" s="35">
        <v>5.91</v>
      </c>
    </row>
    <row r="3042" spans="1:5" x14ac:dyDescent="0.3">
      <c r="A3042" s="31">
        <v>3364</v>
      </c>
      <c r="B3042" s="32" t="s">
        <v>5910</v>
      </c>
      <c r="C3042" s="33" t="s">
        <v>5911</v>
      </c>
      <c r="D3042" s="34" t="s">
        <v>12</v>
      </c>
      <c r="E3042" s="35">
        <v>8.2799999999999994</v>
      </c>
    </row>
    <row r="3043" spans="1:5" x14ac:dyDescent="0.3">
      <c r="A3043" s="31">
        <v>3365</v>
      </c>
      <c r="B3043" s="32" t="s">
        <v>5912</v>
      </c>
      <c r="C3043" s="33" t="s">
        <v>5913</v>
      </c>
      <c r="D3043" s="34" t="s">
        <v>12</v>
      </c>
      <c r="E3043" s="35">
        <v>109.52</v>
      </c>
    </row>
    <row r="3044" spans="1:5" x14ac:dyDescent="0.3">
      <c r="A3044" s="31">
        <v>3366</v>
      </c>
      <c r="B3044" s="32" t="s">
        <v>5914</v>
      </c>
      <c r="C3044" s="33" t="s">
        <v>5915</v>
      </c>
      <c r="D3044" s="34" t="s">
        <v>12</v>
      </c>
      <c r="E3044" s="35">
        <v>37.54</v>
      </c>
    </row>
    <row r="3045" spans="1:5" x14ac:dyDescent="0.3">
      <c r="A3045" s="31">
        <v>3367</v>
      </c>
      <c r="B3045" s="32" t="s">
        <v>5916</v>
      </c>
      <c r="C3045" s="33" t="s">
        <v>5917</v>
      </c>
      <c r="D3045" s="34" t="s">
        <v>12</v>
      </c>
      <c r="E3045" s="35">
        <v>18.77</v>
      </c>
    </row>
    <row r="3046" spans="1:5" x14ac:dyDescent="0.3">
      <c r="A3046" s="31">
        <v>3368</v>
      </c>
      <c r="B3046" s="32" t="s">
        <v>5918</v>
      </c>
      <c r="C3046" s="33" t="s">
        <v>5919</v>
      </c>
      <c r="D3046" s="34" t="s">
        <v>12</v>
      </c>
      <c r="E3046" s="35">
        <v>34.81</v>
      </c>
    </row>
    <row r="3047" spans="1:5" x14ac:dyDescent="0.3">
      <c r="A3047" s="31">
        <v>3374</v>
      </c>
      <c r="B3047" s="32" t="s">
        <v>5920</v>
      </c>
      <c r="C3047" s="33" t="s">
        <v>5921</v>
      </c>
      <c r="D3047" s="34" t="s">
        <v>12</v>
      </c>
      <c r="E3047" s="35">
        <v>11.09</v>
      </c>
    </row>
    <row r="3048" spans="1:5" x14ac:dyDescent="0.3">
      <c r="A3048" s="31">
        <v>3375</v>
      </c>
      <c r="B3048" s="32" t="s">
        <v>5922</v>
      </c>
      <c r="C3048" s="33" t="s">
        <v>5923</v>
      </c>
      <c r="D3048" s="34" t="s">
        <v>12</v>
      </c>
      <c r="E3048" s="35">
        <v>17.45</v>
      </c>
    </row>
    <row r="3049" spans="1:5" x14ac:dyDescent="0.3">
      <c r="A3049" s="31">
        <v>3376</v>
      </c>
      <c r="B3049" s="32" t="s">
        <v>5924</v>
      </c>
      <c r="C3049" s="33" t="s">
        <v>5925</v>
      </c>
      <c r="D3049" s="34" t="s">
        <v>12</v>
      </c>
      <c r="E3049" s="35">
        <v>12.54</v>
      </c>
    </row>
    <row r="3050" spans="1:5" x14ac:dyDescent="0.3">
      <c r="A3050" s="31">
        <v>3377</v>
      </c>
      <c r="B3050" s="32" t="s">
        <v>5926</v>
      </c>
      <c r="C3050" s="33" t="s">
        <v>5927</v>
      </c>
      <c r="D3050" s="34" t="s">
        <v>12</v>
      </c>
      <c r="E3050" s="35">
        <v>7.53</v>
      </c>
    </row>
    <row r="3051" spans="1:5" x14ac:dyDescent="0.3">
      <c r="A3051" s="31">
        <v>3378</v>
      </c>
      <c r="B3051" s="32" t="s">
        <v>5928</v>
      </c>
      <c r="C3051" s="33" t="s">
        <v>5929</v>
      </c>
      <c r="D3051" s="34" t="s">
        <v>12</v>
      </c>
      <c r="E3051" s="35">
        <v>17.12</v>
      </c>
    </row>
    <row r="3052" spans="1:5" x14ac:dyDescent="0.3">
      <c r="A3052" s="31">
        <v>3379</v>
      </c>
      <c r="B3052" s="32" t="s">
        <v>5930</v>
      </c>
      <c r="C3052" s="33" t="s">
        <v>5931</v>
      </c>
      <c r="D3052" s="34" t="s">
        <v>12</v>
      </c>
      <c r="E3052" s="35">
        <v>8.36</v>
      </c>
    </row>
    <row r="3053" spans="1:5" x14ac:dyDescent="0.3">
      <c r="A3053" s="31">
        <v>3380</v>
      </c>
      <c r="B3053" s="32" t="s">
        <v>5932</v>
      </c>
      <c r="C3053" s="33" t="s">
        <v>5933</v>
      </c>
      <c r="D3053" s="34" t="s">
        <v>12</v>
      </c>
      <c r="E3053" s="35">
        <v>27.29</v>
      </c>
    </row>
    <row r="3054" spans="1:5" x14ac:dyDescent="0.3">
      <c r="A3054" s="31">
        <v>3381</v>
      </c>
      <c r="B3054" s="32" t="s">
        <v>5934</v>
      </c>
      <c r="C3054" s="33" t="s">
        <v>5935</v>
      </c>
      <c r="D3054" s="34" t="s">
        <v>12</v>
      </c>
      <c r="E3054" s="35">
        <v>7.74</v>
      </c>
    </row>
    <row r="3055" spans="1:5" x14ac:dyDescent="0.3">
      <c r="A3055" s="31">
        <v>3382</v>
      </c>
      <c r="B3055" s="32" t="s">
        <v>5936</v>
      </c>
      <c r="C3055" s="33" t="s">
        <v>5937</v>
      </c>
      <c r="D3055" s="34" t="s">
        <v>12</v>
      </c>
      <c r="E3055" s="35">
        <v>51.54</v>
      </c>
    </row>
    <row r="3056" spans="1:5" x14ac:dyDescent="0.3">
      <c r="A3056" s="31">
        <v>3383</v>
      </c>
      <c r="B3056" s="32" t="s">
        <v>5938</v>
      </c>
      <c r="C3056" s="33" t="s">
        <v>5939</v>
      </c>
      <c r="D3056" s="34" t="s">
        <v>12</v>
      </c>
      <c r="E3056" s="35">
        <v>245.2</v>
      </c>
    </row>
    <row r="3057" spans="1:5" x14ac:dyDescent="0.3">
      <c r="A3057" s="31">
        <v>3384</v>
      </c>
      <c r="B3057" s="32" t="s">
        <v>5940</v>
      </c>
      <c r="C3057" s="33" t="s">
        <v>5941</v>
      </c>
      <c r="D3057" s="34" t="s">
        <v>5942</v>
      </c>
      <c r="E3057" s="35">
        <v>396.15</v>
      </c>
    </row>
    <row r="3058" spans="1:5" ht="20.399999999999999" x14ac:dyDescent="0.3">
      <c r="A3058" s="31">
        <v>3385</v>
      </c>
      <c r="B3058" s="32" t="s">
        <v>5943</v>
      </c>
      <c r="C3058" s="33" t="s">
        <v>5944</v>
      </c>
      <c r="D3058" s="34" t="s">
        <v>12</v>
      </c>
      <c r="E3058" s="35">
        <v>431.96</v>
      </c>
    </row>
    <row r="3059" spans="1:5" x14ac:dyDescent="0.3">
      <c r="A3059" s="31">
        <v>3386</v>
      </c>
      <c r="B3059" s="32" t="s">
        <v>5945</v>
      </c>
      <c r="C3059" s="33" t="s">
        <v>5946</v>
      </c>
      <c r="D3059" s="34" t="s">
        <v>12</v>
      </c>
      <c r="E3059" s="35">
        <v>907.29</v>
      </c>
    </row>
    <row r="3060" spans="1:5" x14ac:dyDescent="0.3">
      <c r="A3060" s="31">
        <v>3387</v>
      </c>
      <c r="B3060" s="32" t="s">
        <v>5947</v>
      </c>
      <c r="C3060" s="33" t="s">
        <v>5948</v>
      </c>
      <c r="D3060" s="34" t="s">
        <v>12</v>
      </c>
      <c r="E3060" s="35">
        <v>516.52</v>
      </c>
    </row>
    <row r="3061" spans="1:5" x14ac:dyDescent="0.3">
      <c r="A3061" s="31">
        <v>3388</v>
      </c>
      <c r="B3061" s="32" t="s">
        <v>5949</v>
      </c>
      <c r="C3061" s="33" t="s">
        <v>5950</v>
      </c>
      <c r="D3061" s="34" t="s">
        <v>12</v>
      </c>
      <c r="E3061" s="35">
        <v>313.82</v>
      </c>
    </row>
    <row r="3062" spans="1:5" x14ac:dyDescent="0.3">
      <c r="A3062" s="31">
        <v>3389</v>
      </c>
      <c r="B3062" s="32" t="s">
        <v>5951</v>
      </c>
      <c r="C3062" s="33" t="s">
        <v>5952</v>
      </c>
      <c r="D3062" s="34" t="s">
        <v>5942</v>
      </c>
      <c r="E3062" s="35">
        <v>555.33000000000004</v>
      </c>
    </row>
    <row r="3063" spans="1:5" ht="20.399999999999999" x14ac:dyDescent="0.3">
      <c r="A3063" s="31">
        <v>3390</v>
      </c>
      <c r="B3063" s="32" t="s">
        <v>5953</v>
      </c>
      <c r="C3063" s="33" t="s">
        <v>5954</v>
      </c>
      <c r="D3063" s="34" t="s">
        <v>12</v>
      </c>
      <c r="E3063" s="35">
        <v>612.64</v>
      </c>
    </row>
    <row r="3064" spans="1:5" ht="20.399999999999999" x14ac:dyDescent="0.3">
      <c r="A3064" s="31">
        <v>3391</v>
      </c>
      <c r="B3064" s="32" t="s">
        <v>5955</v>
      </c>
      <c r="C3064" s="33" t="s">
        <v>5956</v>
      </c>
      <c r="D3064" s="34" t="s">
        <v>12</v>
      </c>
      <c r="E3064" s="35">
        <v>492.37</v>
      </c>
    </row>
    <row r="3065" spans="1:5" ht="20.399999999999999" x14ac:dyDescent="0.3">
      <c r="A3065" s="31">
        <v>3392</v>
      </c>
      <c r="B3065" s="32" t="s">
        <v>5957</v>
      </c>
      <c r="C3065" s="33" t="s">
        <v>5958</v>
      </c>
      <c r="D3065" s="34" t="s">
        <v>12</v>
      </c>
      <c r="E3065" s="35">
        <v>915.02</v>
      </c>
    </row>
    <row r="3066" spans="1:5" ht="20.399999999999999" x14ac:dyDescent="0.3">
      <c r="A3066" s="31">
        <v>3393</v>
      </c>
      <c r="B3066" s="32" t="s">
        <v>5959</v>
      </c>
      <c r="C3066" s="33" t="s">
        <v>5960</v>
      </c>
      <c r="D3066" s="34" t="s">
        <v>12</v>
      </c>
      <c r="E3066" s="35">
        <v>1015.31</v>
      </c>
    </row>
    <row r="3067" spans="1:5" ht="20.399999999999999" x14ac:dyDescent="0.3">
      <c r="A3067" s="31">
        <v>3394</v>
      </c>
      <c r="B3067" s="32" t="s">
        <v>5961</v>
      </c>
      <c r="C3067" s="33" t="s">
        <v>5962</v>
      </c>
      <c r="D3067" s="34" t="s">
        <v>12</v>
      </c>
      <c r="E3067" s="35">
        <v>50.62</v>
      </c>
    </row>
    <row r="3068" spans="1:5" ht="20.399999999999999" x14ac:dyDescent="0.3">
      <c r="A3068" s="31">
        <v>3395</v>
      </c>
      <c r="B3068" s="32" t="s">
        <v>5963</v>
      </c>
      <c r="C3068" s="33" t="s">
        <v>5964</v>
      </c>
      <c r="D3068" s="34" t="s">
        <v>12</v>
      </c>
      <c r="E3068" s="35">
        <v>80.81</v>
      </c>
    </row>
    <row r="3069" spans="1:5" ht="20.399999999999999" x14ac:dyDescent="0.3">
      <c r="A3069" s="31">
        <v>3396</v>
      </c>
      <c r="B3069" s="32" t="s">
        <v>5965</v>
      </c>
      <c r="C3069" s="33" t="s">
        <v>5966</v>
      </c>
      <c r="D3069" s="34" t="s">
        <v>12</v>
      </c>
      <c r="E3069" s="35">
        <v>87.98</v>
      </c>
    </row>
    <row r="3070" spans="1:5" x14ac:dyDescent="0.3">
      <c r="A3070" s="31">
        <v>3397</v>
      </c>
      <c r="B3070" s="32" t="s">
        <v>5967</v>
      </c>
      <c r="C3070" s="33" t="s">
        <v>5968</v>
      </c>
      <c r="D3070" s="34" t="s">
        <v>12</v>
      </c>
      <c r="E3070" s="35">
        <v>280.88</v>
      </c>
    </row>
    <row r="3071" spans="1:5" x14ac:dyDescent="0.3">
      <c r="A3071" s="31">
        <v>3398</v>
      </c>
      <c r="B3071" s="32" t="s">
        <v>5969</v>
      </c>
      <c r="C3071" s="33" t="s">
        <v>5970</v>
      </c>
      <c r="D3071" s="34" t="s">
        <v>12</v>
      </c>
      <c r="E3071" s="35">
        <v>431.83</v>
      </c>
    </row>
    <row r="3072" spans="1:5" ht="20.399999999999999" x14ac:dyDescent="0.3">
      <c r="A3072" s="31">
        <v>3399</v>
      </c>
      <c r="B3072" s="32" t="s">
        <v>5971</v>
      </c>
      <c r="C3072" s="33" t="s">
        <v>5972</v>
      </c>
      <c r="D3072" s="34" t="s">
        <v>12</v>
      </c>
      <c r="E3072" s="35">
        <v>467.65</v>
      </c>
    </row>
    <row r="3073" spans="1:5" x14ac:dyDescent="0.3">
      <c r="A3073" s="31">
        <v>3400</v>
      </c>
      <c r="B3073" s="32" t="s">
        <v>5973</v>
      </c>
      <c r="C3073" s="33" t="s">
        <v>5974</v>
      </c>
      <c r="D3073" s="34" t="s">
        <v>12</v>
      </c>
      <c r="E3073" s="35">
        <v>942.97</v>
      </c>
    </row>
    <row r="3074" spans="1:5" x14ac:dyDescent="0.3">
      <c r="A3074" s="31">
        <v>3401</v>
      </c>
      <c r="B3074" s="32" t="s">
        <v>5975</v>
      </c>
      <c r="C3074" s="33" t="s">
        <v>5976</v>
      </c>
      <c r="D3074" s="34" t="s">
        <v>5977</v>
      </c>
      <c r="E3074" s="35">
        <v>236.97</v>
      </c>
    </row>
    <row r="3075" spans="1:5" x14ac:dyDescent="0.3">
      <c r="A3075" s="31">
        <v>3402</v>
      </c>
      <c r="B3075" s="32" t="s">
        <v>5978</v>
      </c>
      <c r="C3075" s="33" t="s">
        <v>5979</v>
      </c>
      <c r="D3075" s="34" t="s">
        <v>55</v>
      </c>
      <c r="E3075" s="35">
        <v>4018.26</v>
      </c>
    </row>
    <row r="3076" spans="1:5" x14ac:dyDescent="0.3">
      <c r="A3076" s="31">
        <v>3403</v>
      </c>
      <c r="B3076" s="32" t="s">
        <v>5980</v>
      </c>
      <c r="C3076" s="33" t="s">
        <v>5981</v>
      </c>
      <c r="D3076" s="34" t="s">
        <v>55</v>
      </c>
      <c r="E3076" s="35">
        <v>4254.49</v>
      </c>
    </row>
    <row r="3077" spans="1:5" x14ac:dyDescent="0.3">
      <c r="A3077" s="31">
        <v>3404</v>
      </c>
      <c r="B3077" s="32" t="s">
        <v>5982</v>
      </c>
      <c r="C3077" s="33" t="s">
        <v>5983</v>
      </c>
      <c r="D3077" s="34" t="s">
        <v>55</v>
      </c>
      <c r="E3077" s="35">
        <v>5866.83</v>
      </c>
    </row>
    <row r="3078" spans="1:5" x14ac:dyDescent="0.3">
      <c r="A3078" s="31">
        <v>3405</v>
      </c>
      <c r="B3078" s="32" t="s">
        <v>5984</v>
      </c>
      <c r="C3078" s="33" t="s">
        <v>5985</v>
      </c>
      <c r="D3078" s="34" t="s">
        <v>12</v>
      </c>
      <c r="E3078" s="35">
        <v>355.12</v>
      </c>
    </row>
    <row r="3079" spans="1:5" x14ac:dyDescent="0.3">
      <c r="A3079" s="31">
        <v>3406</v>
      </c>
      <c r="B3079" s="32" t="s">
        <v>5986</v>
      </c>
      <c r="C3079" s="33" t="s">
        <v>5987</v>
      </c>
      <c r="D3079" s="34" t="s">
        <v>12</v>
      </c>
      <c r="E3079" s="35">
        <v>9.98</v>
      </c>
    </row>
    <row r="3080" spans="1:5" x14ac:dyDescent="0.3">
      <c r="A3080" s="31">
        <v>3407</v>
      </c>
      <c r="B3080" s="32" t="s">
        <v>5988</v>
      </c>
      <c r="C3080" s="33" t="s">
        <v>5989</v>
      </c>
      <c r="D3080" s="34" t="s">
        <v>99</v>
      </c>
      <c r="E3080" s="35">
        <v>6.02</v>
      </c>
    </row>
    <row r="3081" spans="1:5" x14ac:dyDescent="0.3">
      <c r="A3081" s="31">
        <v>3408</v>
      </c>
      <c r="B3081" s="32" t="s">
        <v>5990</v>
      </c>
      <c r="C3081" s="33" t="s">
        <v>5991</v>
      </c>
      <c r="D3081" s="34" t="s">
        <v>55</v>
      </c>
      <c r="E3081" s="35">
        <v>1287.95</v>
      </c>
    </row>
    <row r="3082" spans="1:5" x14ac:dyDescent="0.3">
      <c r="A3082" s="31">
        <v>3409</v>
      </c>
      <c r="B3082" s="32" t="s">
        <v>5992</v>
      </c>
      <c r="C3082" s="33" t="s">
        <v>5993</v>
      </c>
      <c r="D3082" s="34" t="s">
        <v>188</v>
      </c>
      <c r="E3082" s="35">
        <v>18.399999999999999</v>
      </c>
    </row>
    <row r="3083" spans="1:5" x14ac:dyDescent="0.3">
      <c r="A3083" s="31">
        <v>3410</v>
      </c>
      <c r="B3083" s="32" t="s">
        <v>5994</v>
      </c>
      <c r="C3083" s="33" t="s">
        <v>5995</v>
      </c>
      <c r="D3083" s="34" t="s">
        <v>15</v>
      </c>
      <c r="E3083" s="35">
        <v>20.02</v>
      </c>
    </row>
    <row r="3084" spans="1:5" x14ac:dyDescent="0.3">
      <c r="A3084" s="31">
        <v>3411</v>
      </c>
      <c r="B3084" s="32" t="s">
        <v>5996</v>
      </c>
      <c r="C3084" s="33" t="s">
        <v>5997</v>
      </c>
      <c r="D3084" s="34" t="s">
        <v>99</v>
      </c>
      <c r="E3084" s="35">
        <v>458.68</v>
      </c>
    </row>
    <row r="3085" spans="1:5" x14ac:dyDescent="0.3">
      <c r="A3085" s="31">
        <v>3412</v>
      </c>
      <c r="B3085" s="32" t="s">
        <v>5998</v>
      </c>
      <c r="C3085" s="33" t="s">
        <v>5999</v>
      </c>
      <c r="D3085" s="34" t="s">
        <v>99</v>
      </c>
      <c r="E3085" s="35">
        <v>298.11</v>
      </c>
    </row>
    <row r="3086" spans="1:5" x14ac:dyDescent="0.3">
      <c r="A3086" s="31">
        <v>3413</v>
      </c>
      <c r="B3086" s="32" t="s">
        <v>6000</v>
      </c>
      <c r="C3086" s="33" t="s">
        <v>6001</v>
      </c>
      <c r="D3086" s="34" t="s">
        <v>99</v>
      </c>
      <c r="E3086" s="35">
        <v>427.52</v>
      </c>
    </row>
    <row r="3087" spans="1:5" x14ac:dyDescent="0.3">
      <c r="A3087" s="31">
        <v>3414</v>
      </c>
      <c r="B3087" s="32" t="s">
        <v>6002</v>
      </c>
      <c r="C3087" s="33" t="s">
        <v>6003</v>
      </c>
      <c r="D3087" s="34" t="s">
        <v>12</v>
      </c>
      <c r="E3087" s="35">
        <v>16.5</v>
      </c>
    </row>
    <row r="3088" spans="1:5" x14ac:dyDescent="0.3">
      <c r="A3088" s="31">
        <v>3415</v>
      </c>
      <c r="B3088" s="32" t="s">
        <v>6004</v>
      </c>
      <c r="C3088" s="33" t="s">
        <v>6005</v>
      </c>
      <c r="D3088" s="34" t="s">
        <v>15</v>
      </c>
      <c r="E3088" s="35">
        <v>12.19</v>
      </c>
    </row>
    <row r="3089" spans="1:5" x14ac:dyDescent="0.3">
      <c r="A3089" s="31">
        <v>3416</v>
      </c>
      <c r="B3089" s="32" t="s">
        <v>6006</v>
      </c>
      <c r="C3089" s="33" t="s">
        <v>6007</v>
      </c>
      <c r="D3089" s="34" t="s">
        <v>15</v>
      </c>
      <c r="E3089" s="35">
        <v>32.520000000000003</v>
      </c>
    </row>
    <row r="3090" spans="1:5" x14ac:dyDescent="0.3">
      <c r="A3090" s="31">
        <v>3422</v>
      </c>
      <c r="B3090" s="32" t="s">
        <v>6008</v>
      </c>
      <c r="C3090" s="33" t="s">
        <v>6009</v>
      </c>
      <c r="D3090" s="34" t="s">
        <v>15</v>
      </c>
      <c r="E3090" s="35">
        <v>20.260000000000002</v>
      </c>
    </row>
    <row r="3091" spans="1:5" x14ac:dyDescent="0.3">
      <c r="A3091" s="31">
        <v>3423</v>
      </c>
      <c r="B3091" s="32" t="s">
        <v>6010</v>
      </c>
      <c r="C3091" s="33" t="s">
        <v>6011</v>
      </c>
      <c r="D3091" s="34" t="s">
        <v>15</v>
      </c>
      <c r="E3091" s="35">
        <v>10.84</v>
      </c>
    </row>
    <row r="3092" spans="1:5" x14ac:dyDescent="0.3">
      <c r="A3092" s="31">
        <v>3424</v>
      </c>
      <c r="B3092" s="32" t="s">
        <v>6012</v>
      </c>
      <c r="C3092" s="33" t="s">
        <v>6013</v>
      </c>
      <c r="D3092" s="34" t="s">
        <v>15</v>
      </c>
      <c r="E3092" s="35">
        <v>29.67</v>
      </c>
    </row>
    <row r="3093" spans="1:5" x14ac:dyDescent="0.3">
      <c r="A3093" s="31">
        <v>3425</v>
      </c>
      <c r="B3093" s="32" t="s">
        <v>6014</v>
      </c>
      <c r="C3093" s="33" t="s">
        <v>6015</v>
      </c>
      <c r="D3093" s="34" t="s">
        <v>15</v>
      </c>
      <c r="E3093" s="35">
        <v>18.579999999999998</v>
      </c>
    </row>
    <row r="3094" spans="1:5" x14ac:dyDescent="0.3">
      <c r="A3094" s="31">
        <v>3426</v>
      </c>
      <c r="B3094" s="32" t="s">
        <v>6016</v>
      </c>
      <c r="C3094" s="33" t="s">
        <v>6017</v>
      </c>
      <c r="D3094" s="34" t="s">
        <v>15</v>
      </c>
      <c r="E3094" s="35">
        <v>6.79</v>
      </c>
    </row>
    <row r="3095" spans="1:5" x14ac:dyDescent="0.3">
      <c r="A3095" s="31">
        <v>3427</v>
      </c>
      <c r="B3095" s="32" t="s">
        <v>6018</v>
      </c>
      <c r="C3095" s="33" t="s">
        <v>6019</v>
      </c>
      <c r="D3095" s="34" t="s">
        <v>15</v>
      </c>
      <c r="E3095" s="35">
        <v>22.06</v>
      </c>
    </row>
    <row r="3096" spans="1:5" x14ac:dyDescent="0.3">
      <c r="A3096" s="31">
        <v>3428</v>
      </c>
      <c r="B3096" s="32" t="s">
        <v>6020</v>
      </c>
      <c r="C3096" s="33" t="s">
        <v>6021</v>
      </c>
      <c r="D3096" s="34" t="s">
        <v>15</v>
      </c>
      <c r="E3096" s="35">
        <v>16.48</v>
      </c>
    </row>
    <row r="3097" spans="1:5" x14ac:dyDescent="0.3">
      <c r="A3097" s="31">
        <v>3429</v>
      </c>
      <c r="B3097" s="32" t="s">
        <v>6022</v>
      </c>
      <c r="C3097" s="33" t="s">
        <v>6023</v>
      </c>
      <c r="D3097" s="34" t="s">
        <v>15</v>
      </c>
      <c r="E3097" s="35">
        <v>5.87</v>
      </c>
    </row>
    <row r="3098" spans="1:5" x14ac:dyDescent="0.3">
      <c r="A3098" s="31">
        <v>3430</v>
      </c>
      <c r="B3098" s="32" t="s">
        <v>6024</v>
      </c>
      <c r="C3098" s="33" t="s">
        <v>6025</v>
      </c>
      <c r="D3098" s="34" t="s">
        <v>15</v>
      </c>
      <c r="E3098" s="35">
        <v>18.64</v>
      </c>
    </row>
    <row r="3099" spans="1:5" x14ac:dyDescent="0.3">
      <c r="A3099" s="31">
        <v>3431</v>
      </c>
      <c r="B3099" s="32" t="s">
        <v>6026</v>
      </c>
      <c r="C3099" s="33" t="s">
        <v>6027</v>
      </c>
      <c r="D3099" s="34" t="s">
        <v>15</v>
      </c>
      <c r="E3099" s="35">
        <v>18.260000000000002</v>
      </c>
    </row>
    <row r="3100" spans="1:5" x14ac:dyDescent="0.3">
      <c r="A3100" s="31">
        <v>3432</v>
      </c>
      <c r="B3100" s="32" t="s">
        <v>6028</v>
      </c>
      <c r="C3100" s="33" t="s">
        <v>6029</v>
      </c>
      <c r="D3100" s="34" t="s">
        <v>99</v>
      </c>
      <c r="E3100" s="35">
        <v>12.81</v>
      </c>
    </row>
    <row r="3101" spans="1:5" x14ac:dyDescent="0.3">
      <c r="A3101" s="31">
        <v>3433</v>
      </c>
      <c r="B3101" s="32" t="s">
        <v>6030</v>
      </c>
      <c r="C3101" s="33" t="s">
        <v>6031</v>
      </c>
      <c r="D3101" s="34" t="s">
        <v>99</v>
      </c>
      <c r="E3101" s="35">
        <v>15.83</v>
      </c>
    </row>
    <row r="3102" spans="1:5" x14ac:dyDescent="0.3">
      <c r="A3102" s="31">
        <v>3434</v>
      </c>
      <c r="B3102" s="32" t="s">
        <v>6032</v>
      </c>
      <c r="C3102" s="33" t="s">
        <v>6033</v>
      </c>
      <c r="D3102" s="34" t="s">
        <v>99</v>
      </c>
      <c r="E3102" s="35">
        <v>18.25</v>
      </c>
    </row>
    <row r="3103" spans="1:5" x14ac:dyDescent="0.3">
      <c r="A3103" s="31">
        <v>3435</v>
      </c>
      <c r="B3103" s="32" t="s">
        <v>6034</v>
      </c>
      <c r="C3103" s="33" t="s">
        <v>6035</v>
      </c>
      <c r="D3103" s="34" t="s">
        <v>99</v>
      </c>
      <c r="E3103" s="35">
        <v>21.67</v>
      </c>
    </row>
    <row r="3104" spans="1:5" x14ac:dyDescent="0.3">
      <c r="A3104" s="31">
        <v>3436</v>
      </c>
      <c r="B3104" s="32" t="s">
        <v>6036</v>
      </c>
      <c r="C3104" s="33" t="s">
        <v>6037</v>
      </c>
      <c r="D3104" s="34" t="s">
        <v>99</v>
      </c>
      <c r="E3104" s="35">
        <v>29.26</v>
      </c>
    </row>
    <row r="3105" spans="1:5" x14ac:dyDescent="0.3">
      <c r="A3105" s="31">
        <v>3437</v>
      </c>
      <c r="B3105" s="32" t="s">
        <v>6038</v>
      </c>
      <c r="C3105" s="33" t="s">
        <v>6039</v>
      </c>
      <c r="D3105" s="34" t="s">
        <v>15</v>
      </c>
      <c r="E3105" s="35">
        <v>287.91000000000003</v>
      </c>
    </row>
    <row r="3106" spans="1:5" x14ac:dyDescent="0.3">
      <c r="A3106" s="31">
        <v>3438</v>
      </c>
      <c r="B3106" s="32" t="s">
        <v>6040</v>
      </c>
      <c r="C3106" s="33" t="s">
        <v>6041</v>
      </c>
      <c r="D3106" s="34" t="s">
        <v>52</v>
      </c>
      <c r="E3106" s="35">
        <v>581.39</v>
      </c>
    </row>
    <row r="3107" spans="1:5" x14ac:dyDescent="0.3">
      <c r="A3107" s="31">
        <v>3439</v>
      </c>
      <c r="B3107" s="32" t="s">
        <v>6042</v>
      </c>
      <c r="C3107" s="33" t="s">
        <v>6043</v>
      </c>
      <c r="D3107" s="34" t="s">
        <v>15</v>
      </c>
      <c r="E3107" s="35">
        <v>79.28</v>
      </c>
    </row>
    <row r="3108" spans="1:5" x14ac:dyDescent="0.3">
      <c r="A3108" s="31">
        <v>3440</v>
      </c>
      <c r="B3108" s="32" t="s">
        <v>6044</v>
      </c>
      <c r="C3108" s="33" t="s">
        <v>6045</v>
      </c>
      <c r="D3108" s="34" t="s">
        <v>15</v>
      </c>
      <c r="E3108" s="35">
        <v>32.83</v>
      </c>
    </row>
    <row r="3109" spans="1:5" x14ac:dyDescent="0.3">
      <c r="A3109" s="31">
        <v>3441</v>
      </c>
      <c r="B3109" s="32" t="s">
        <v>6046</v>
      </c>
      <c r="C3109" s="33" t="s">
        <v>6047</v>
      </c>
      <c r="D3109" s="34" t="s">
        <v>15</v>
      </c>
      <c r="E3109" s="35">
        <v>23.39</v>
      </c>
    </row>
    <row r="3110" spans="1:5" x14ac:dyDescent="0.3">
      <c r="A3110" s="31">
        <v>3442</v>
      </c>
      <c r="B3110" s="32" t="s">
        <v>6048</v>
      </c>
      <c r="C3110" s="33" t="s">
        <v>6049</v>
      </c>
      <c r="D3110" s="34" t="s">
        <v>52</v>
      </c>
      <c r="E3110" s="35">
        <v>581.39</v>
      </c>
    </row>
    <row r="3111" spans="1:5" x14ac:dyDescent="0.3">
      <c r="A3111" s="31">
        <v>3443</v>
      </c>
      <c r="B3111" s="32" t="s">
        <v>6050</v>
      </c>
      <c r="C3111" s="33" t="s">
        <v>6051</v>
      </c>
      <c r="D3111" s="34" t="s">
        <v>15</v>
      </c>
      <c r="E3111" s="35">
        <v>42.54</v>
      </c>
    </row>
    <row r="3112" spans="1:5" x14ac:dyDescent="0.3">
      <c r="A3112" s="31">
        <v>3444</v>
      </c>
      <c r="B3112" s="32" t="s">
        <v>6052</v>
      </c>
      <c r="C3112" s="33" t="s">
        <v>6053</v>
      </c>
      <c r="D3112" s="34" t="s">
        <v>15</v>
      </c>
      <c r="E3112" s="35">
        <v>15.5</v>
      </c>
    </row>
    <row r="3113" spans="1:5" x14ac:dyDescent="0.3">
      <c r="A3113" s="31">
        <v>3445</v>
      </c>
      <c r="B3113" s="32" t="s">
        <v>6054</v>
      </c>
      <c r="C3113" s="33" t="s">
        <v>6055</v>
      </c>
      <c r="D3113" s="34" t="s">
        <v>15</v>
      </c>
      <c r="E3113" s="35">
        <v>9.31</v>
      </c>
    </row>
    <row r="3114" spans="1:5" x14ac:dyDescent="0.3">
      <c r="A3114" s="31">
        <v>3446</v>
      </c>
      <c r="B3114" s="32" t="s">
        <v>6056</v>
      </c>
      <c r="C3114" s="33" t="s">
        <v>6057</v>
      </c>
      <c r="D3114" s="34" t="s">
        <v>15</v>
      </c>
      <c r="E3114" s="35">
        <v>17.8</v>
      </c>
    </row>
    <row r="3115" spans="1:5" x14ac:dyDescent="0.3">
      <c r="A3115" s="31">
        <v>3447</v>
      </c>
      <c r="B3115" s="32" t="s">
        <v>6058</v>
      </c>
      <c r="C3115" s="33" t="s">
        <v>6059</v>
      </c>
      <c r="D3115" s="34" t="s">
        <v>5977</v>
      </c>
      <c r="E3115" s="35">
        <v>105.41</v>
      </c>
    </row>
    <row r="3116" spans="1:5" x14ac:dyDescent="0.3">
      <c r="A3116" s="31">
        <v>3448</v>
      </c>
      <c r="B3116" s="32" t="s">
        <v>6060</v>
      </c>
      <c r="C3116" s="33" t="s">
        <v>6061</v>
      </c>
      <c r="D3116" s="34" t="s">
        <v>5977</v>
      </c>
      <c r="E3116" s="35">
        <v>128.4</v>
      </c>
    </row>
    <row r="3117" spans="1:5" x14ac:dyDescent="0.3">
      <c r="A3117" s="31">
        <v>3449</v>
      </c>
      <c r="B3117" s="32" t="s">
        <v>6062</v>
      </c>
      <c r="C3117" s="33" t="s">
        <v>6063</v>
      </c>
      <c r="D3117" s="34" t="s">
        <v>12</v>
      </c>
      <c r="E3117" s="35">
        <v>16.37</v>
      </c>
    </row>
    <row r="3118" spans="1:5" x14ac:dyDescent="0.3">
      <c r="A3118" s="31">
        <v>3450</v>
      </c>
      <c r="B3118" s="32" t="s">
        <v>6064</v>
      </c>
      <c r="C3118" s="33" t="s">
        <v>6065</v>
      </c>
      <c r="D3118" s="34" t="s">
        <v>12</v>
      </c>
      <c r="E3118" s="35">
        <v>97.04</v>
      </c>
    </row>
    <row r="3119" spans="1:5" x14ac:dyDescent="0.3">
      <c r="A3119" s="31">
        <v>3451</v>
      </c>
      <c r="B3119" s="32" t="s">
        <v>6066</v>
      </c>
      <c r="C3119" s="33" t="s">
        <v>6067</v>
      </c>
      <c r="D3119" s="34" t="s">
        <v>12</v>
      </c>
      <c r="E3119" s="35">
        <v>12.02</v>
      </c>
    </row>
    <row r="3120" spans="1:5" x14ac:dyDescent="0.3">
      <c r="A3120" s="31">
        <v>3452</v>
      </c>
      <c r="B3120" s="32" t="s">
        <v>6068</v>
      </c>
      <c r="C3120" s="33" t="s">
        <v>6069</v>
      </c>
      <c r="D3120" s="34" t="s">
        <v>12</v>
      </c>
      <c r="E3120" s="35">
        <v>17.38</v>
      </c>
    </row>
    <row r="3121" spans="1:5" x14ac:dyDescent="0.3">
      <c r="A3121" s="31">
        <v>3453</v>
      </c>
      <c r="B3121" s="32" t="s">
        <v>6070</v>
      </c>
      <c r="C3121" s="33" t="s">
        <v>6071</v>
      </c>
      <c r="D3121" s="34" t="s">
        <v>12</v>
      </c>
      <c r="E3121" s="35">
        <v>18.36</v>
      </c>
    </row>
    <row r="3122" spans="1:5" x14ac:dyDescent="0.3">
      <c r="A3122" s="31">
        <v>3454</v>
      </c>
      <c r="B3122" s="32" t="s">
        <v>6072</v>
      </c>
      <c r="C3122" s="33" t="s">
        <v>6073</v>
      </c>
      <c r="D3122" s="34" t="s">
        <v>12</v>
      </c>
      <c r="E3122" s="35">
        <v>6.87</v>
      </c>
    </row>
    <row r="3123" spans="1:5" x14ac:dyDescent="0.3">
      <c r="A3123" s="31">
        <v>3455</v>
      </c>
      <c r="B3123" s="32" t="s">
        <v>6074</v>
      </c>
      <c r="C3123" s="33" t="s">
        <v>6075</v>
      </c>
      <c r="D3123" s="34" t="s">
        <v>12</v>
      </c>
      <c r="E3123" s="35">
        <v>51.93</v>
      </c>
    </row>
    <row r="3124" spans="1:5" x14ac:dyDescent="0.3">
      <c r="A3124" s="31">
        <v>3456</v>
      </c>
      <c r="B3124" s="32" t="s">
        <v>6076</v>
      </c>
      <c r="C3124" s="33" t="s">
        <v>6077</v>
      </c>
      <c r="D3124" s="34" t="s">
        <v>12</v>
      </c>
      <c r="E3124" s="35">
        <v>45.64</v>
      </c>
    </row>
    <row r="3125" spans="1:5" ht="20.399999999999999" x14ac:dyDescent="0.3">
      <c r="A3125" s="31">
        <v>3457</v>
      </c>
      <c r="B3125" s="32" t="s">
        <v>6078</v>
      </c>
      <c r="C3125" s="33" t="s">
        <v>6079</v>
      </c>
      <c r="D3125" s="34" t="s">
        <v>12</v>
      </c>
      <c r="E3125" s="35">
        <v>25.71</v>
      </c>
    </row>
    <row r="3126" spans="1:5" ht="20.399999999999999" x14ac:dyDescent="0.3">
      <c r="A3126" s="31">
        <v>3458</v>
      </c>
      <c r="B3126" s="32" t="s">
        <v>6080</v>
      </c>
      <c r="C3126" s="33" t="s">
        <v>6081</v>
      </c>
      <c r="D3126" s="34" t="s">
        <v>12</v>
      </c>
      <c r="E3126" s="35">
        <v>32.119999999999997</v>
      </c>
    </row>
    <row r="3127" spans="1:5" x14ac:dyDescent="0.3">
      <c r="A3127" s="31">
        <v>3459</v>
      </c>
      <c r="B3127" s="32" t="s">
        <v>6082</v>
      </c>
      <c r="C3127" s="33" t="s">
        <v>6083</v>
      </c>
      <c r="D3127" s="34" t="s">
        <v>12</v>
      </c>
      <c r="E3127" s="35">
        <v>33.49</v>
      </c>
    </row>
    <row r="3128" spans="1:5" x14ac:dyDescent="0.3">
      <c r="A3128" s="31">
        <v>3460</v>
      </c>
      <c r="B3128" s="32" t="s">
        <v>6084</v>
      </c>
      <c r="C3128" s="33" t="s">
        <v>6085</v>
      </c>
      <c r="D3128" s="34" t="s">
        <v>12</v>
      </c>
      <c r="E3128" s="35">
        <v>46.29</v>
      </c>
    </row>
    <row r="3129" spans="1:5" ht="20.399999999999999" x14ac:dyDescent="0.3">
      <c r="A3129" s="31">
        <v>3461</v>
      </c>
      <c r="B3129" s="32" t="s">
        <v>6086</v>
      </c>
      <c r="C3129" s="33" t="s">
        <v>6087</v>
      </c>
      <c r="D3129" s="34" t="s">
        <v>12</v>
      </c>
      <c r="E3129" s="35">
        <v>40.119999999999997</v>
      </c>
    </row>
    <row r="3130" spans="1:5" x14ac:dyDescent="0.3">
      <c r="A3130" s="31">
        <v>3462</v>
      </c>
      <c r="B3130" s="32" t="s">
        <v>6088</v>
      </c>
      <c r="C3130" s="33" t="s">
        <v>6089</v>
      </c>
      <c r="D3130" s="34" t="s">
        <v>12</v>
      </c>
      <c r="E3130" s="35">
        <v>43.1</v>
      </c>
    </row>
    <row r="3131" spans="1:5" x14ac:dyDescent="0.3">
      <c r="A3131" s="31">
        <v>3463</v>
      </c>
      <c r="B3131" s="32" t="s">
        <v>6090</v>
      </c>
      <c r="C3131" s="33" t="s">
        <v>6091</v>
      </c>
      <c r="D3131" s="34" t="s">
        <v>12</v>
      </c>
      <c r="E3131" s="35">
        <v>33.049999999999997</v>
      </c>
    </row>
    <row r="3132" spans="1:5" ht="20.399999999999999" x14ac:dyDescent="0.3">
      <c r="A3132" s="31">
        <v>3464</v>
      </c>
      <c r="B3132" s="32" t="s">
        <v>6092</v>
      </c>
      <c r="C3132" s="33" t="s">
        <v>6093</v>
      </c>
      <c r="D3132" s="34" t="s">
        <v>12</v>
      </c>
      <c r="E3132" s="35">
        <v>70.400000000000006</v>
      </c>
    </row>
    <row r="3133" spans="1:5" x14ac:dyDescent="0.3">
      <c r="A3133" s="31">
        <v>3465</v>
      </c>
      <c r="B3133" s="32" t="s">
        <v>6094</v>
      </c>
      <c r="C3133" s="33" t="s">
        <v>6095</v>
      </c>
      <c r="D3133" s="34" t="s">
        <v>12</v>
      </c>
      <c r="E3133" s="35">
        <v>71.38</v>
      </c>
    </row>
    <row r="3134" spans="1:5" x14ac:dyDescent="0.3">
      <c r="A3134" s="31">
        <v>3466</v>
      </c>
      <c r="B3134" s="32" t="s">
        <v>6096</v>
      </c>
      <c r="C3134" s="33" t="s">
        <v>6097</v>
      </c>
      <c r="D3134" s="34" t="s">
        <v>12</v>
      </c>
      <c r="E3134" s="35">
        <v>50.54</v>
      </c>
    </row>
    <row r="3135" spans="1:5" x14ac:dyDescent="0.3">
      <c r="A3135" s="31">
        <v>3467</v>
      </c>
      <c r="B3135" s="32" t="s">
        <v>6098</v>
      </c>
      <c r="C3135" s="33" t="s">
        <v>6099</v>
      </c>
      <c r="D3135" s="34" t="s">
        <v>12</v>
      </c>
      <c r="E3135" s="35">
        <v>81.67</v>
      </c>
    </row>
    <row r="3136" spans="1:5" x14ac:dyDescent="0.3">
      <c r="A3136" s="31">
        <v>3473</v>
      </c>
      <c r="B3136" s="32" t="s">
        <v>6100</v>
      </c>
      <c r="C3136" s="33" t="s">
        <v>6101</v>
      </c>
      <c r="D3136" s="34" t="s">
        <v>12</v>
      </c>
      <c r="E3136" s="35">
        <v>239.93</v>
      </c>
    </row>
    <row r="3137" spans="1:5" x14ac:dyDescent="0.3">
      <c r="A3137" s="31">
        <v>3474</v>
      </c>
      <c r="B3137" s="32" t="s">
        <v>6102</v>
      </c>
      <c r="C3137" s="33" t="s">
        <v>6103</v>
      </c>
      <c r="D3137" s="34" t="s">
        <v>12</v>
      </c>
      <c r="E3137" s="35">
        <v>129.53</v>
      </c>
    </row>
    <row r="3138" spans="1:5" x14ac:dyDescent="0.3">
      <c r="A3138" s="31">
        <v>3475</v>
      </c>
      <c r="B3138" s="32" t="s">
        <v>6104</v>
      </c>
      <c r="C3138" s="33" t="s">
        <v>6105</v>
      </c>
      <c r="D3138" s="34" t="s">
        <v>5977</v>
      </c>
      <c r="E3138" s="35">
        <v>197.45</v>
      </c>
    </row>
    <row r="3139" spans="1:5" x14ac:dyDescent="0.3">
      <c r="A3139" s="31">
        <v>3476</v>
      </c>
      <c r="B3139" s="32" t="s">
        <v>6106</v>
      </c>
      <c r="C3139" s="33" t="s">
        <v>6107</v>
      </c>
      <c r="D3139" s="34" t="s">
        <v>15</v>
      </c>
      <c r="E3139" s="35">
        <v>26.8</v>
      </c>
    </row>
    <row r="3140" spans="1:5" x14ac:dyDescent="0.3">
      <c r="A3140" s="31">
        <v>3477</v>
      </c>
      <c r="B3140" s="32" t="s">
        <v>6108</v>
      </c>
      <c r="C3140" s="33" t="s">
        <v>6109</v>
      </c>
      <c r="D3140" s="34" t="s">
        <v>12</v>
      </c>
      <c r="E3140" s="35">
        <v>2.29</v>
      </c>
    </row>
    <row r="3141" spans="1:5" x14ac:dyDescent="0.3">
      <c r="A3141" s="31">
        <v>3478</v>
      </c>
      <c r="B3141" s="32" t="s">
        <v>6110</v>
      </c>
      <c r="C3141" s="33" t="s">
        <v>6111</v>
      </c>
      <c r="D3141" s="34" t="s">
        <v>55</v>
      </c>
      <c r="E3141" s="35">
        <v>268.05</v>
      </c>
    </row>
    <row r="3142" spans="1:5" x14ac:dyDescent="0.3">
      <c r="A3142" s="31">
        <v>3479</v>
      </c>
      <c r="B3142" s="32" t="s">
        <v>6112</v>
      </c>
      <c r="C3142" s="33" t="s">
        <v>6113</v>
      </c>
      <c r="D3142" s="34" t="s">
        <v>55</v>
      </c>
      <c r="E3142" s="35">
        <v>89.83</v>
      </c>
    </row>
    <row r="3143" spans="1:5" x14ac:dyDescent="0.3">
      <c r="A3143" s="31">
        <v>3480</v>
      </c>
      <c r="B3143" s="32" t="s">
        <v>6114</v>
      </c>
      <c r="C3143" s="33" t="s">
        <v>157</v>
      </c>
      <c r="D3143" s="34" t="s">
        <v>52</v>
      </c>
      <c r="E3143" s="35">
        <v>581.39</v>
      </c>
    </row>
    <row r="3144" spans="1:5" x14ac:dyDescent="0.3">
      <c r="A3144" s="31">
        <v>3481</v>
      </c>
      <c r="B3144" s="32" t="s">
        <v>6115</v>
      </c>
      <c r="C3144" s="33" t="s">
        <v>6116</v>
      </c>
      <c r="D3144" s="34" t="s">
        <v>12</v>
      </c>
      <c r="E3144" s="35">
        <v>135.88999999999999</v>
      </c>
    </row>
    <row r="3145" spans="1:5" x14ac:dyDescent="0.3">
      <c r="A3145" s="31">
        <v>3482</v>
      </c>
      <c r="B3145" s="32" t="s">
        <v>6117</v>
      </c>
      <c r="C3145" s="33" t="s">
        <v>6118</v>
      </c>
      <c r="D3145" s="34" t="s">
        <v>188</v>
      </c>
      <c r="E3145" s="35">
        <v>43.93</v>
      </c>
    </row>
    <row r="3146" spans="1:5" x14ac:dyDescent="0.3">
      <c r="A3146" s="31">
        <v>3483</v>
      </c>
      <c r="B3146" s="32" t="s">
        <v>6119</v>
      </c>
      <c r="C3146" s="33" t="s">
        <v>6120</v>
      </c>
      <c r="D3146" s="34" t="s">
        <v>99</v>
      </c>
      <c r="E3146" s="35">
        <v>103.18</v>
      </c>
    </row>
    <row r="3147" spans="1:5" x14ac:dyDescent="0.3">
      <c r="A3147" s="31">
        <v>3484</v>
      </c>
      <c r="B3147" s="32" t="s">
        <v>6121</v>
      </c>
      <c r="C3147" s="33" t="s">
        <v>6122</v>
      </c>
      <c r="D3147" s="34" t="s">
        <v>12</v>
      </c>
      <c r="E3147" s="35">
        <v>81.489999999999995</v>
      </c>
    </row>
    <row r="3148" spans="1:5" x14ac:dyDescent="0.3">
      <c r="A3148" s="31">
        <v>3485</v>
      </c>
      <c r="B3148" s="32" t="s">
        <v>6123</v>
      </c>
      <c r="C3148" s="33" t="s">
        <v>6124</v>
      </c>
      <c r="D3148" s="34" t="s">
        <v>12</v>
      </c>
      <c r="E3148" s="35">
        <v>110.9</v>
      </c>
    </row>
    <row r="3149" spans="1:5" x14ac:dyDescent="0.3">
      <c r="A3149" s="31">
        <v>3486</v>
      </c>
      <c r="B3149" s="32" t="s">
        <v>6125</v>
      </c>
      <c r="C3149" s="33" t="s">
        <v>6126</v>
      </c>
      <c r="D3149" s="34" t="s">
        <v>12</v>
      </c>
      <c r="E3149" s="35">
        <v>105.08</v>
      </c>
    </row>
    <row r="3150" spans="1:5" x14ac:dyDescent="0.3">
      <c r="A3150" s="31">
        <v>3487</v>
      </c>
      <c r="B3150" s="32" t="s">
        <v>6127</v>
      </c>
      <c r="C3150" s="33" t="s">
        <v>6128</v>
      </c>
      <c r="D3150" s="34" t="s">
        <v>99</v>
      </c>
      <c r="E3150" s="35">
        <v>151.03</v>
      </c>
    </row>
    <row r="3151" spans="1:5" x14ac:dyDescent="0.3">
      <c r="A3151" s="31">
        <v>3488</v>
      </c>
      <c r="B3151" s="32" t="s">
        <v>6129</v>
      </c>
      <c r="C3151" s="33" t="s">
        <v>6130</v>
      </c>
      <c r="D3151" s="34" t="s">
        <v>12</v>
      </c>
      <c r="E3151" s="35">
        <v>51.3</v>
      </c>
    </row>
    <row r="3152" spans="1:5" x14ac:dyDescent="0.3">
      <c r="A3152" s="31">
        <v>3489</v>
      </c>
      <c r="B3152" s="32" t="s">
        <v>6131</v>
      </c>
      <c r="C3152" s="33" t="s">
        <v>4545</v>
      </c>
      <c r="D3152" s="34" t="s">
        <v>12</v>
      </c>
      <c r="E3152" s="35">
        <v>14.91</v>
      </c>
    </row>
    <row r="3153" spans="1:5" x14ac:dyDescent="0.3">
      <c r="A3153" s="31">
        <v>3490</v>
      </c>
      <c r="B3153" s="32" t="s">
        <v>6132</v>
      </c>
      <c r="C3153" s="33" t="s">
        <v>4554</v>
      </c>
      <c r="D3153" s="34" t="s">
        <v>12</v>
      </c>
      <c r="E3153" s="35">
        <v>3.96</v>
      </c>
    </row>
    <row r="3154" spans="1:5" x14ac:dyDescent="0.3">
      <c r="A3154" s="31">
        <v>3491</v>
      </c>
      <c r="B3154" s="32" t="s">
        <v>6133</v>
      </c>
      <c r="C3154" s="33" t="s">
        <v>4580</v>
      </c>
      <c r="D3154" s="34" t="s">
        <v>12</v>
      </c>
      <c r="E3154" s="35">
        <v>26.16</v>
      </c>
    </row>
    <row r="3155" spans="1:5" x14ac:dyDescent="0.3">
      <c r="A3155" s="31">
        <v>3492</v>
      </c>
      <c r="B3155" s="32" t="s">
        <v>6134</v>
      </c>
      <c r="C3155" s="33" t="s">
        <v>4582</v>
      </c>
      <c r="D3155" s="34" t="s">
        <v>12</v>
      </c>
      <c r="E3155" s="35">
        <v>49.69</v>
      </c>
    </row>
    <row r="3156" spans="1:5" x14ac:dyDescent="0.3">
      <c r="A3156" s="31">
        <v>3493</v>
      </c>
      <c r="B3156" s="32" t="s">
        <v>6135</v>
      </c>
      <c r="C3156" s="33" t="s">
        <v>4550</v>
      </c>
      <c r="D3156" s="34" t="s">
        <v>12</v>
      </c>
      <c r="E3156" s="35">
        <v>28.91</v>
      </c>
    </row>
    <row r="3157" spans="1:5" x14ac:dyDescent="0.3">
      <c r="A3157" s="31">
        <v>3494</v>
      </c>
      <c r="B3157" s="32" t="s">
        <v>6136</v>
      </c>
      <c r="C3157" s="33" t="s">
        <v>4584</v>
      </c>
      <c r="D3157" s="34" t="s">
        <v>12</v>
      </c>
      <c r="E3157" s="35">
        <v>76.739999999999995</v>
      </c>
    </row>
    <row r="3158" spans="1:5" x14ac:dyDescent="0.3">
      <c r="A3158" s="31">
        <v>3495</v>
      </c>
      <c r="B3158" s="32" t="s">
        <v>6137</v>
      </c>
      <c r="C3158" s="33" t="s">
        <v>6138</v>
      </c>
      <c r="D3158" s="34" t="s">
        <v>15</v>
      </c>
      <c r="E3158" s="35">
        <v>182.98</v>
      </c>
    </row>
    <row r="3159" spans="1:5" x14ac:dyDescent="0.3">
      <c r="A3159" s="31">
        <v>3496</v>
      </c>
      <c r="B3159" s="32" t="s">
        <v>6139</v>
      </c>
      <c r="C3159" s="33" t="s">
        <v>4586</v>
      </c>
      <c r="D3159" s="34" t="s">
        <v>12</v>
      </c>
      <c r="E3159" s="35">
        <v>79.510000000000005</v>
      </c>
    </row>
    <row r="3160" spans="1:5" x14ac:dyDescent="0.3">
      <c r="A3160" s="31">
        <v>3497</v>
      </c>
      <c r="B3160" s="32" t="s">
        <v>6140</v>
      </c>
      <c r="C3160" s="33" t="s">
        <v>6141</v>
      </c>
      <c r="D3160" s="34" t="s">
        <v>15</v>
      </c>
      <c r="E3160" s="35">
        <v>1097.3399999999999</v>
      </c>
    </row>
    <row r="3161" spans="1:5" x14ac:dyDescent="0.3">
      <c r="A3161" s="31">
        <v>3498</v>
      </c>
      <c r="B3161" s="32" t="s">
        <v>6142</v>
      </c>
      <c r="C3161" s="33" t="s">
        <v>6143</v>
      </c>
      <c r="D3161" s="34" t="s">
        <v>99</v>
      </c>
      <c r="E3161" s="35">
        <v>102.45</v>
      </c>
    </row>
    <row r="3162" spans="1:5" x14ac:dyDescent="0.3">
      <c r="A3162" s="31">
        <v>3499</v>
      </c>
      <c r="B3162" s="32" t="s">
        <v>6144</v>
      </c>
      <c r="C3162" s="33" t="s">
        <v>6145</v>
      </c>
      <c r="D3162" s="34" t="s">
        <v>99</v>
      </c>
      <c r="E3162" s="35">
        <v>846.9</v>
      </c>
    </row>
    <row r="3163" spans="1:5" ht="20.399999999999999" x14ac:dyDescent="0.3">
      <c r="A3163" s="31">
        <v>3500</v>
      </c>
      <c r="B3163" s="32" t="s">
        <v>6146</v>
      </c>
      <c r="C3163" s="33" t="s">
        <v>6147</v>
      </c>
      <c r="D3163" s="34" t="s">
        <v>55</v>
      </c>
      <c r="E3163" s="35">
        <v>661.56</v>
      </c>
    </row>
    <row r="3164" spans="1:5" x14ac:dyDescent="0.3">
      <c r="A3164" s="31">
        <v>3501</v>
      </c>
      <c r="B3164" s="32" t="s">
        <v>6148</v>
      </c>
      <c r="C3164" s="33" t="s">
        <v>6149</v>
      </c>
      <c r="D3164" s="34" t="s">
        <v>99</v>
      </c>
      <c r="E3164" s="35">
        <v>1947.18</v>
      </c>
    </row>
    <row r="3165" spans="1:5" x14ac:dyDescent="0.3">
      <c r="A3165" s="31">
        <v>3502</v>
      </c>
      <c r="B3165" s="32" t="s">
        <v>6150</v>
      </c>
      <c r="C3165" s="33" t="s">
        <v>6151</v>
      </c>
      <c r="D3165" s="34" t="s">
        <v>99</v>
      </c>
      <c r="E3165" s="35">
        <v>412.62</v>
      </c>
    </row>
    <row r="3166" spans="1:5" x14ac:dyDescent="0.3">
      <c r="A3166" s="31">
        <v>3503</v>
      </c>
      <c r="B3166" s="32" t="s">
        <v>6152</v>
      </c>
      <c r="C3166" s="33" t="s">
        <v>6153</v>
      </c>
      <c r="D3166" s="34" t="s">
        <v>55</v>
      </c>
      <c r="E3166" s="35">
        <v>159.27000000000001</v>
      </c>
    </row>
    <row r="3167" spans="1:5" x14ac:dyDescent="0.3">
      <c r="A3167" s="31">
        <v>3504</v>
      </c>
      <c r="B3167" s="32" t="s">
        <v>6154</v>
      </c>
      <c r="C3167" s="33" t="s">
        <v>6155</v>
      </c>
      <c r="D3167" s="34" t="s">
        <v>99</v>
      </c>
      <c r="E3167" s="35">
        <v>95.96</v>
      </c>
    </row>
    <row r="3168" spans="1:5" x14ac:dyDescent="0.3">
      <c r="A3168" s="31">
        <v>3505</v>
      </c>
      <c r="B3168" s="32" t="s">
        <v>6156</v>
      </c>
      <c r="C3168" s="33" t="s">
        <v>5729</v>
      </c>
      <c r="D3168" s="34" t="s">
        <v>15</v>
      </c>
      <c r="E3168" s="35">
        <v>16.489999999999998</v>
      </c>
    </row>
    <row r="3169" spans="1:5" x14ac:dyDescent="0.3">
      <c r="A3169" s="31">
        <v>3506</v>
      </c>
      <c r="B3169" s="32" t="s">
        <v>6157</v>
      </c>
      <c r="C3169" s="33" t="s">
        <v>5731</v>
      </c>
      <c r="D3169" s="34" t="s">
        <v>12</v>
      </c>
      <c r="E3169" s="35">
        <v>12.37</v>
      </c>
    </row>
    <row r="3170" spans="1:5" x14ac:dyDescent="0.3">
      <c r="A3170" s="31">
        <v>3507</v>
      </c>
      <c r="B3170" s="32" t="s">
        <v>6158</v>
      </c>
      <c r="C3170" s="33" t="s">
        <v>5733</v>
      </c>
      <c r="D3170" s="34" t="s">
        <v>12</v>
      </c>
      <c r="E3170" s="35">
        <v>15.46</v>
      </c>
    </row>
    <row r="3171" spans="1:5" x14ac:dyDescent="0.3">
      <c r="A3171" s="31">
        <v>3508</v>
      </c>
      <c r="B3171" s="32" t="s">
        <v>6159</v>
      </c>
      <c r="C3171" s="33" t="s">
        <v>6160</v>
      </c>
      <c r="D3171" s="34" t="s">
        <v>15</v>
      </c>
      <c r="E3171" s="35">
        <v>61.85</v>
      </c>
    </row>
    <row r="3172" spans="1:5" x14ac:dyDescent="0.3">
      <c r="A3172" s="31">
        <v>3509</v>
      </c>
      <c r="B3172" s="32" t="s">
        <v>6161</v>
      </c>
      <c r="C3172" s="33" t="s">
        <v>6162</v>
      </c>
      <c r="D3172" s="34" t="s">
        <v>15</v>
      </c>
      <c r="E3172" s="35">
        <v>164.95</v>
      </c>
    </row>
    <row r="3173" spans="1:5" x14ac:dyDescent="0.3">
      <c r="A3173" s="31">
        <v>3510</v>
      </c>
      <c r="B3173" s="32" t="s">
        <v>6163</v>
      </c>
      <c r="C3173" s="33" t="s">
        <v>6164</v>
      </c>
      <c r="D3173" s="34" t="s">
        <v>15</v>
      </c>
      <c r="E3173" s="35">
        <v>371.15</v>
      </c>
    </row>
    <row r="3174" spans="1:5" x14ac:dyDescent="0.3">
      <c r="A3174" s="31">
        <v>3511</v>
      </c>
      <c r="B3174" s="32" t="s">
        <v>6165</v>
      </c>
      <c r="C3174" s="33" t="s">
        <v>6166</v>
      </c>
      <c r="D3174" s="34" t="s">
        <v>12</v>
      </c>
      <c r="E3174" s="35">
        <v>30.92</v>
      </c>
    </row>
    <row r="3175" spans="1:5" x14ac:dyDescent="0.3">
      <c r="A3175" s="31">
        <v>3512</v>
      </c>
      <c r="B3175" s="32" t="s">
        <v>6167</v>
      </c>
      <c r="C3175" s="33" t="s">
        <v>6168</v>
      </c>
      <c r="D3175" s="34" t="s">
        <v>15</v>
      </c>
      <c r="E3175" s="35">
        <v>6.18</v>
      </c>
    </row>
    <row r="3176" spans="1:5" x14ac:dyDescent="0.3">
      <c r="A3176" s="31">
        <v>3513</v>
      </c>
      <c r="B3176" s="32" t="s">
        <v>6169</v>
      </c>
      <c r="C3176" s="33" t="s">
        <v>6170</v>
      </c>
      <c r="D3176" s="34" t="s">
        <v>55</v>
      </c>
      <c r="E3176" s="35">
        <v>199.13</v>
      </c>
    </row>
    <row r="3177" spans="1:5" x14ac:dyDescent="0.3">
      <c r="A3177" s="31">
        <v>3514</v>
      </c>
      <c r="B3177" s="32" t="s">
        <v>6171</v>
      </c>
      <c r="C3177" s="33" t="s">
        <v>6172</v>
      </c>
      <c r="D3177" s="34" t="s">
        <v>6173</v>
      </c>
      <c r="E3177" s="35">
        <v>1639.99</v>
      </c>
    </row>
    <row r="3178" spans="1:5" x14ac:dyDescent="0.3">
      <c r="A3178" s="31">
        <v>3515</v>
      </c>
      <c r="B3178" s="32" t="s">
        <v>6174</v>
      </c>
      <c r="C3178" s="33" t="s">
        <v>6175</v>
      </c>
      <c r="D3178" s="34" t="s">
        <v>15</v>
      </c>
      <c r="E3178" s="35">
        <v>641.03</v>
      </c>
    </row>
    <row r="3179" spans="1:5" x14ac:dyDescent="0.3">
      <c r="A3179" s="31">
        <v>3516</v>
      </c>
      <c r="B3179" s="32" t="s">
        <v>6176</v>
      </c>
      <c r="C3179" s="33" t="s">
        <v>6177</v>
      </c>
      <c r="D3179" s="34" t="s">
        <v>55</v>
      </c>
      <c r="E3179" s="35">
        <v>65.44</v>
      </c>
    </row>
    <row r="3180" spans="1:5" x14ac:dyDescent="0.3">
      <c r="A3180" s="31">
        <v>3517</v>
      </c>
      <c r="B3180" s="32" t="s">
        <v>6178</v>
      </c>
      <c r="C3180" s="33" t="s">
        <v>6179</v>
      </c>
      <c r="D3180" s="34" t="s">
        <v>52</v>
      </c>
      <c r="E3180" s="35">
        <v>581.39</v>
      </c>
    </row>
    <row r="3181" spans="1:5" ht="20.399999999999999" x14ac:dyDescent="0.3">
      <c r="A3181" s="31">
        <v>3518</v>
      </c>
      <c r="B3181" s="32" t="s">
        <v>6180</v>
      </c>
      <c r="C3181" s="33" t="s">
        <v>5737</v>
      </c>
      <c r="D3181" s="34" t="s">
        <v>55</v>
      </c>
      <c r="E3181" s="35">
        <v>120.79</v>
      </c>
    </row>
    <row r="3182" spans="1:5" ht="20.399999999999999" x14ac:dyDescent="0.3">
      <c r="A3182" s="31">
        <v>3519</v>
      </c>
      <c r="B3182" s="32" t="s">
        <v>6181</v>
      </c>
      <c r="C3182" s="33" t="s">
        <v>5739</v>
      </c>
      <c r="D3182" s="34" t="s">
        <v>62</v>
      </c>
      <c r="E3182" s="35">
        <v>1.82</v>
      </c>
    </row>
    <row r="3183" spans="1:5" x14ac:dyDescent="0.3">
      <c r="A3183" s="31">
        <v>3520</v>
      </c>
      <c r="B3183" s="32" t="s">
        <v>6182</v>
      </c>
      <c r="C3183" s="33" t="s">
        <v>6183</v>
      </c>
      <c r="D3183" s="34" t="s">
        <v>15</v>
      </c>
      <c r="E3183" s="35">
        <v>366.46</v>
      </c>
    </row>
    <row r="3184" spans="1:5" x14ac:dyDescent="0.3">
      <c r="A3184" s="31">
        <v>3526</v>
      </c>
      <c r="B3184" s="32" t="s">
        <v>6184</v>
      </c>
      <c r="C3184" s="33" t="s">
        <v>6185</v>
      </c>
      <c r="D3184" s="34" t="s">
        <v>15</v>
      </c>
      <c r="E3184" s="35">
        <v>2040.12</v>
      </c>
    </row>
    <row r="3185" spans="1:5" x14ac:dyDescent="0.3">
      <c r="A3185" s="31">
        <v>3527</v>
      </c>
      <c r="B3185" s="32" t="s">
        <v>6186</v>
      </c>
      <c r="C3185" s="33" t="s">
        <v>6187</v>
      </c>
      <c r="D3185" s="34" t="s">
        <v>15</v>
      </c>
      <c r="E3185" s="35">
        <v>3562.18</v>
      </c>
    </row>
    <row r="3186" spans="1:5" x14ac:dyDescent="0.3">
      <c r="A3186" s="31">
        <v>3528</v>
      </c>
      <c r="B3186" s="32" t="s">
        <v>6188</v>
      </c>
      <c r="C3186" s="33" t="s">
        <v>6189</v>
      </c>
      <c r="D3186" s="34" t="s">
        <v>15</v>
      </c>
      <c r="E3186" s="35">
        <v>3883.41</v>
      </c>
    </row>
    <row r="3187" spans="1:5" x14ac:dyDescent="0.3">
      <c r="A3187" s="31">
        <v>3529</v>
      </c>
      <c r="B3187" s="32" t="s">
        <v>6190</v>
      </c>
      <c r="C3187" s="33" t="s">
        <v>6191</v>
      </c>
      <c r="D3187" s="34" t="s">
        <v>15</v>
      </c>
      <c r="E3187" s="35">
        <v>3896.74</v>
      </c>
    </row>
    <row r="3188" spans="1:5" x14ac:dyDescent="0.3">
      <c r="A3188" s="31">
        <v>3530</v>
      </c>
      <c r="B3188" s="32" t="s">
        <v>6192</v>
      </c>
      <c r="C3188" s="33" t="s">
        <v>6193</v>
      </c>
      <c r="D3188" s="34" t="s">
        <v>15</v>
      </c>
      <c r="E3188" s="35">
        <v>4622.4799999999996</v>
      </c>
    </row>
    <row r="3189" spans="1:5" x14ac:dyDescent="0.3">
      <c r="A3189" s="31">
        <v>3531</v>
      </c>
      <c r="B3189" s="32" t="s">
        <v>6194</v>
      </c>
      <c r="C3189" s="33" t="s">
        <v>6195</v>
      </c>
      <c r="D3189" s="34" t="s">
        <v>15</v>
      </c>
      <c r="E3189" s="35">
        <v>7817.98</v>
      </c>
    </row>
    <row r="3190" spans="1:5" x14ac:dyDescent="0.3">
      <c r="A3190" s="31">
        <v>3532</v>
      </c>
      <c r="B3190" s="32" t="s">
        <v>6196</v>
      </c>
      <c r="C3190" s="33" t="s">
        <v>6197</v>
      </c>
      <c r="D3190" s="34" t="s">
        <v>99</v>
      </c>
      <c r="E3190" s="35">
        <v>54.3</v>
      </c>
    </row>
    <row r="3191" spans="1:5" x14ac:dyDescent="0.3">
      <c r="A3191" s="31">
        <v>3533</v>
      </c>
      <c r="B3191" s="32" t="s">
        <v>6198</v>
      </c>
      <c r="C3191" s="33" t="s">
        <v>6199</v>
      </c>
      <c r="D3191" s="34" t="s">
        <v>99</v>
      </c>
      <c r="E3191" s="35">
        <v>35.909999999999997</v>
      </c>
    </row>
    <row r="3192" spans="1:5" x14ac:dyDescent="0.3">
      <c r="A3192" s="31">
        <v>3534</v>
      </c>
      <c r="B3192" s="32" t="s">
        <v>6200</v>
      </c>
      <c r="C3192" s="33" t="s">
        <v>6201</v>
      </c>
      <c r="D3192" s="34" t="s">
        <v>99</v>
      </c>
      <c r="E3192" s="35">
        <v>23.93</v>
      </c>
    </row>
    <row r="3193" spans="1:5" x14ac:dyDescent="0.3">
      <c r="A3193" s="31">
        <v>3535</v>
      </c>
      <c r="B3193" s="32" t="s">
        <v>6202</v>
      </c>
      <c r="C3193" s="33" t="s">
        <v>6203</v>
      </c>
      <c r="D3193" s="34" t="s">
        <v>99</v>
      </c>
      <c r="E3193" s="35">
        <v>14.32</v>
      </c>
    </row>
    <row r="3194" spans="1:5" x14ac:dyDescent="0.3">
      <c r="A3194" s="31">
        <v>3536</v>
      </c>
      <c r="B3194" s="32" t="s">
        <v>6204</v>
      </c>
      <c r="C3194" s="33" t="s">
        <v>6205</v>
      </c>
      <c r="D3194" s="34" t="s">
        <v>99</v>
      </c>
      <c r="E3194" s="35">
        <v>9.98</v>
      </c>
    </row>
    <row r="3195" spans="1:5" x14ac:dyDescent="0.3">
      <c r="A3195" s="31">
        <v>3537</v>
      </c>
      <c r="B3195" s="32" t="s">
        <v>6206</v>
      </c>
      <c r="C3195" s="33" t="s">
        <v>6207</v>
      </c>
      <c r="D3195" s="34" t="s">
        <v>99</v>
      </c>
      <c r="E3195" s="35">
        <v>7.06</v>
      </c>
    </row>
    <row r="3196" spans="1:5" x14ac:dyDescent="0.3">
      <c r="A3196" s="43">
        <v>3538</v>
      </c>
      <c r="B3196" s="44" t="s">
        <v>6208</v>
      </c>
      <c r="C3196" s="45" t="s">
        <v>6209</v>
      </c>
      <c r="D3196" s="46" t="s">
        <v>52</v>
      </c>
      <c r="E3196" s="47">
        <v>581.39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4101"/>
  <sheetViews>
    <sheetView topLeftCell="A73" zoomScaleNormal="100" workbookViewId="0">
      <selection activeCell="D82" sqref="D82"/>
    </sheetView>
  </sheetViews>
  <sheetFormatPr defaultRowHeight="14.4" x14ac:dyDescent="0.3"/>
  <cols>
    <col min="2" max="2" width="10.6640625" style="68" customWidth="1"/>
    <col min="3" max="3" width="65.6640625" style="70" customWidth="1"/>
    <col min="4" max="4" width="8.6640625" style="68" customWidth="1"/>
    <col min="5" max="5" width="13.109375" style="101" bestFit="1" customWidth="1"/>
    <col min="6" max="7" width="12.6640625" style="101" customWidth="1"/>
    <col min="8" max="8" width="9.109375" style="66" hidden="1" customWidth="1"/>
    <col min="9" max="9" width="9.109375" style="66"/>
  </cols>
  <sheetData>
    <row r="1" spans="2:9" ht="16.8" x14ac:dyDescent="0.3">
      <c r="B1" s="67"/>
      <c r="C1" s="551" t="s">
        <v>6229</v>
      </c>
      <c r="D1" s="551"/>
      <c r="E1" s="551"/>
      <c r="F1" s="551"/>
      <c r="G1" s="551"/>
      <c r="H1" s="68"/>
      <c r="I1" s="68"/>
    </row>
    <row r="2" spans="2:9" ht="16.8" x14ac:dyDescent="0.3">
      <c r="B2" s="551" t="s">
        <v>6230</v>
      </c>
      <c r="C2" s="551"/>
      <c r="D2" s="551"/>
      <c r="E2" s="551"/>
      <c r="F2" s="551"/>
      <c r="G2" s="551"/>
      <c r="H2" s="68"/>
      <c r="I2" s="68"/>
    </row>
    <row r="3" spans="2:9" x14ac:dyDescent="0.3">
      <c r="B3" s="552" t="s">
        <v>6231</v>
      </c>
      <c r="C3" s="552"/>
      <c r="D3" s="552"/>
      <c r="E3" s="552"/>
      <c r="F3" s="552"/>
      <c r="G3" s="552"/>
      <c r="H3" s="68"/>
      <c r="I3" s="68"/>
    </row>
    <row r="4" spans="2:9" ht="15.6" x14ac:dyDescent="0.3">
      <c r="B4" s="553" t="s">
        <v>6232</v>
      </c>
      <c r="C4" s="553"/>
      <c r="D4" s="553"/>
      <c r="E4" s="553"/>
      <c r="F4" s="553"/>
      <c r="G4" s="553"/>
      <c r="H4" s="68"/>
      <c r="I4" s="68"/>
    </row>
    <row r="5" spans="2:9" x14ac:dyDescent="0.3">
      <c r="B5" s="69"/>
      <c r="E5" s="71"/>
      <c r="F5" s="72"/>
      <c r="G5" s="73" t="s">
        <v>6233</v>
      </c>
      <c r="H5" s="68"/>
      <c r="I5" s="68"/>
    </row>
    <row r="6" spans="2:9" x14ac:dyDescent="0.3">
      <c r="B6" s="69"/>
      <c r="C6" s="74"/>
      <c r="D6" s="75"/>
      <c r="E6" s="71"/>
      <c r="F6" s="76"/>
      <c r="G6" s="73" t="s">
        <v>6234</v>
      </c>
      <c r="H6" s="68"/>
      <c r="I6" s="68"/>
    </row>
    <row r="7" spans="2:9" x14ac:dyDescent="0.3">
      <c r="B7" s="69"/>
      <c r="C7" s="74"/>
      <c r="D7" s="77" t="s">
        <v>6235</v>
      </c>
      <c r="E7" s="78">
        <v>0</v>
      </c>
      <c r="F7" s="79" t="s">
        <v>6236</v>
      </c>
      <c r="G7" s="80">
        <v>0.9778</v>
      </c>
      <c r="H7" s="68"/>
      <c r="I7" s="68"/>
    </row>
    <row r="8" spans="2:9" x14ac:dyDescent="0.3">
      <c r="B8" s="81" t="s">
        <v>6237</v>
      </c>
      <c r="C8" s="82" t="s">
        <v>6238</v>
      </c>
      <c r="D8" s="83" t="s">
        <v>6239</v>
      </c>
      <c r="E8" s="84" t="s">
        <v>6240</v>
      </c>
      <c r="F8" s="84" t="s">
        <v>6241</v>
      </c>
      <c r="G8" s="84" t="s">
        <v>6242</v>
      </c>
      <c r="H8" s="68"/>
      <c r="I8" s="68"/>
    </row>
    <row r="9" spans="2:9" x14ac:dyDescent="0.3">
      <c r="B9" s="85" t="s">
        <v>6243</v>
      </c>
      <c r="C9" s="86" t="s">
        <v>6244</v>
      </c>
      <c r="D9" s="87"/>
      <c r="E9" s="88"/>
      <c r="F9" s="88"/>
      <c r="G9" s="88"/>
      <c r="H9" s="68">
        <v>2</v>
      </c>
      <c r="I9" s="68"/>
    </row>
    <row r="10" spans="2:9" x14ac:dyDescent="0.3">
      <c r="B10" s="89" t="s">
        <v>6245</v>
      </c>
      <c r="C10" s="90" t="s">
        <v>6246</v>
      </c>
      <c r="D10" s="91"/>
      <c r="E10" s="92"/>
      <c r="F10" s="92"/>
      <c r="G10" s="92"/>
      <c r="H10" s="68">
        <v>5</v>
      </c>
      <c r="I10" s="68"/>
    </row>
    <row r="11" spans="2:9" ht="28.8" x14ac:dyDescent="0.3">
      <c r="B11" s="89" t="s">
        <v>6247</v>
      </c>
      <c r="C11" s="90" t="s">
        <v>6248</v>
      </c>
      <c r="D11" s="91" t="s">
        <v>6249</v>
      </c>
      <c r="E11" s="92"/>
      <c r="F11" s="92">
        <v>4791.38</v>
      </c>
      <c r="G11" s="92">
        <v>4791.38</v>
      </c>
      <c r="H11" s="68">
        <v>9</v>
      </c>
      <c r="I11" s="68"/>
    </row>
    <row r="12" spans="2:9" ht="28.8" x14ac:dyDescent="0.3">
      <c r="B12" s="89" t="s">
        <v>6250</v>
      </c>
      <c r="C12" s="90" t="s">
        <v>6251</v>
      </c>
      <c r="D12" s="91" t="s">
        <v>6249</v>
      </c>
      <c r="E12" s="92"/>
      <c r="F12" s="92">
        <v>6371.61</v>
      </c>
      <c r="G12" s="92">
        <v>6371.61</v>
      </c>
      <c r="H12" s="68">
        <v>9</v>
      </c>
      <c r="I12" s="68"/>
    </row>
    <row r="13" spans="2:9" ht="28.8" x14ac:dyDescent="0.3">
      <c r="B13" s="89" t="s">
        <v>6252</v>
      </c>
      <c r="C13" s="90" t="s">
        <v>6253</v>
      </c>
      <c r="D13" s="91" t="s">
        <v>6249</v>
      </c>
      <c r="E13" s="92"/>
      <c r="F13" s="92">
        <v>10884.11</v>
      </c>
      <c r="G13" s="92">
        <v>10884.11</v>
      </c>
      <c r="H13" s="68">
        <v>9</v>
      </c>
      <c r="I13" s="68"/>
    </row>
    <row r="14" spans="2:9" ht="28.8" x14ac:dyDescent="0.3">
      <c r="B14" s="89" t="s">
        <v>6254</v>
      </c>
      <c r="C14" s="90" t="s">
        <v>6255</v>
      </c>
      <c r="D14" s="91" t="s">
        <v>6249</v>
      </c>
      <c r="E14" s="92"/>
      <c r="F14" s="92">
        <v>14923.4</v>
      </c>
      <c r="G14" s="92">
        <v>14923.4</v>
      </c>
      <c r="H14" s="68">
        <v>9</v>
      </c>
      <c r="I14" s="68"/>
    </row>
    <row r="15" spans="2:9" ht="28.8" x14ac:dyDescent="0.3">
      <c r="B15" s="89" t="s">
        <v>6256</v>
      </c>
      <c r="C15" s="90" t="s">
        <v>6257</v>
      </c>
      <c r="D15" s="91" t="s">
        <v>6249</v>
      </c>
      <c r="E15" s="92"/>
      <c r="F15" s="92">
        <v>17390.919999999998</v>
      </c>
      <c r="G15" s="92">
        <v>17390.919999999998</v>
      </c>
      <c r="H15" s="68">
        <v>9</v>
      </c>
      <c r="I15" s="68"/>
    </row>
    <row r="16" spans="2:9" x14ac:dyDescent="0.3">
      <c r="B16" s="89" t="s">
        <v>6258</v>
      </c>
      <c r="C16" s="90" t="s">
        <v>6259</v>
      </c>
      <c r="D16" s="91"/>
      <c r="E16" s="92"/>
      <c r="F16" s="92"/>
      <c r="G16" s="92"/>
      <c r="H16" s="68">
        <v>5</v>
      </c>
      <c r="I16" s="68"/>
    </row>
    <row r="17" spans="2:9" ht="28.8" x14ac:dyDescent="0.3">
      <c r="B17" s="89" t="s">
        <v>6260</v>
      </c>
      <c r="C17" s="90" t="s">
        <v>6261</v>
      </c>
      <c r="D17" s="91" t="s">
        <v>6249</v>
      </c>
      <c r="E17" s="92"/>
      <c r="F17" s="92">
        <v>6119.68</v>
      </c>
      <c r="G17" s="92">
        <v>6119.68</v>
      </c>
      <c r="H17" s="68">
        <v>9</v>
      </c>
      <c r="I17" s="68"/>
    </row>
    <row r="18" spans="2:9" ht="43.2" x14ac:dyDescent="0.3">
      <c r="B18" s="89" t="s">
        <v>6262</v>
      </c>
      <c r="C18" s="90" t="s">
        <v>6263</v>
      </c>
      <c r="D18" s="91" t="s">
        <v>6249</v>
      </c>
      <c r="E18" s="92"/>
      <c r="F18" s="92">
        <v>10365.540000000001</v>
      </c>
      <c r="G18" s="92">
        <v>10365.540000000001</v>
      </c>
      <c r="H18" s="68">
        <v>9</v>
      </c>
      <c r="I18" s="68"/>
    </row>
    <row r="19" spans="2:9" ht="43.2" x14ac:dyDescent="0.3">
      <c r="B19" s="89" t="s">
        <v>6264</v>
      </c>
      <c r="C19" s="90" t="s">
        <v>6265</v>
      </c>
      <c r="D19" s="91" t="s">
        <v>6249</v>
      </c>
      <c r="E19" s="92"/>
      <c r="F19" s="92">
        <v>14026.52</v>
      </c>
      <c r="G19" s="92">
        <v>14026.52</v>
      </c>
      <c r="H19" s="68">
        <v>9</v>
      </c>
      <c r="I19" s="68"/>
    </row>
    <row r="20" spans="2:9" ht="43.2" x14ac:dyDescent="0.3">
      <c r="B20" s="89" t="s">
        <v>6266</v>
      </c>
      <c r="C20" s="90" t="s">
        <v>6267</v>
      </c>
      <c r="D20" s="91" t="s">
        <v>6249</v>
      </c>
      <c r="E20" s="92"/>
      <c r="F20" s="92">
        <v>18656.900000000001</v>
      </c>
      <c r="G20" s="92">
        <v>18656.900000000001</v>
      </c>
      <c r="H20" s="68">
        <v>9</v>
      </c>
      <c r="I20" s="68"/>
    </row>
    <row r="21" spans="2:9" x14ac:dyDescent="0.3">
      <c r="B21" s="89" t="s">
        <v>6268</v>
      </c>
      <c r="C21" s="90" t="s">
        <v>6269</v>
      </c>
      <c r="D21" s="91"/>
      <c r="E21" s="92"/>
      <c r="F21" s="92"/>
      <c r="G21" s="92"/>
      <c r="H21" s="68">
        <v>5</v>
      </c>
      <c r="I21" s="68"/>
    </row>
    <row r="22" spans="2:9" x14ac:dyDescent="0.3">
      <c r="B22" s="89" t="s">
        <v>6270</v>
      </c>
      <c r="C22" s="90" t="s">
        <v>6271</v>
      </c>
      <c r="D22" s="91" t="s">
        <v>6249</v>
      </c>
      <c r="E22" s="92"/>
      <c r="F22" s="92">
        <v>2410.6799999999998</v>
      </c>
      <c r="G22" s="92">
        <v>2410.6799999999998</v>
      </c>
      <c r="H22" s="68">
        <v>9</v>
      </c>
      <c r="I22" s="68"/>
    </row>
    <row r="23" spans="2:9" x14ac:dyDescent="0.3">
      <c r="B23" s="89" t="s">
        <v>6272</v>
      </c>
      <c r="C23" s="90" t="s">
        <v>6273</v>
      </c>
      <c r="D23" s="91" t="s">
        <v>6249</v>
      </c>
      <c r="E23" s="92"/>
      <c r="F23" s="92">
        <v>3258.97</v>
      </c>
      <c r="G23" s="92">
        <v>3258.97</v>
      </c>
      <c r="H23" s="68">
        <v>9</v>
      </c>
      <c r="I23" s="68"/>
    </row>
    <row r="24" spans="2:9" x14ac:dyDescent="0.3">
      <c r="B24" s="89" t="s">
        <v>6274</v>
      </c>
      <c r="C24" s="90" t="s">
        <v>6275</v>
      </c>
      <c r="D24" s="91" t="s">
        <v>6249</v>
      </c>
      <c r="E24" s="92"/>
      <c r="F24" s="92">
        <v>1767.99</v>
      </c>
      <c r="G24" s="92">
        <v>1767.99</v>
      </c>
      <c r="H24" s="68">
        <v>9</v>
      </c>
      <c r="I24" s="68"/>
    </row>
    <row r="25" spans="2:9" x14ac:dyDescent="0.3">
      <c r="B25" s="89" t="s">
        <v>6276</v>
      </c>
      <c r="C25" s="90" t="s">
        <v>6277</v>
      </c>
      <c r="D25" s="91" t="s">
        <v>6249</v>
      </c>
      <c r="E25" s="92"/>
      <c r="F25" s="92">
        <v>2418.94</v>
      </c>
      <c r="G25" s="92">
        <v>2418.94</v>
      </c>
      <c r="H25" s="68">
        <v>9</v>
      </c>
      <c r="I25" s="68"/>
    </row>
    <row r="26" spans="2:9" x14ac:dyDescent="0.3">
      <c r="B26" s="89" t="s">
        <v>6278</v>
      </c>
      <c r="C26" s="90" t="s">
        <v>6279</v>
      </c>
      <c r="D26" s="91" t="s">
        <v>6249</v>
      </c>
      <c r="E26" s="92"/>
      <c r="F26" s="92">
        <v>759</v>
      </c>
      <c r="G26" s="92">
        <v>759</v>
      </c>
      <c r="H26" s="68">
        <v>9</v>
      </c>
      <c r="I26" s="68"/>
    </row>
    <row r="27" spans="2:9" x14ac:dyDescent="0.3">
      <c r="B27" s="89" t="s">
        <v>6280</v>
      </c>
      <c r="C27" s="90" t="s">
        <v>6281</v>
      </c>
      <c r="D27" s="91" t="s">
        <v>6249</v>
      </c>
      <c r="E27" s="92"/>
      <c r="F27" s="92">
        <v>1010.32</v>
      </c>
      <c r="G27" s="92">
        <v>1010.32</v>
      </c>
      <c r="H27" s="68">
        <v>9</v>
      </c>
      <c r="I27" s="68"/>
    </row>
    <row r="28" spans="2:9" x14ac:dyDescent="0.3">
      <c r="B28" s="89" t="s">
        <v>6282</v>
      </c>
      <c r="C28" s="90" t="s">
        <v>6283</v>
      </c>
      <c r="D28" s="91" t="s">
        <v>6249</v>
      </c>
      <c r="E28" s="92"/>
      <c r="F28" s="92">
        <v>842.82</v>
      </c>
      <c r="G28" s="92">
        <v>842.82</v>
      </c>
      <c r="H28" s="68">
        <v>9</v>
      </c>
      <c r="I28" s="68"/>
    </row>
    <row r="29" spans="2:9" x14ac:dyDescent="0.3">
      <c r="B29" s="89" t="s">
        <v>6284</v>
      </c>
      <c r="C29" s="90" t="s">
        <v>6285</v>
      </c>
      <c r="D29" s="91" t="s">
        <v>6249</v>
      </c>
      <c r="E29" s="92"/>
      <c r="F29" s="92">
        <v>1168.6199999999999</v>
      </c>
      <c r="G29" s="92">
        <v>1168.6199999999999</v>
      </c>
      <c r="H29" s="68">
        <v>9</v>
      </c>
      <c r="I29" s="68"/>
    </row>
    <row r="30" spans="2:9" x14ac:dyDescent="0.3">
      <c r="B30" s="89" t="s">
        <v>6286</v>
      </c>
      <c r="C30" s="90" t="s">
        <v>6287</v>
      </c>
      <c r="D30" s="91" t="s">
        <v>6249</v>
      </c>
      <c r="E30" s="92"/>
      <c r="F30" s="92">
        <v>1622.28</v>
      </c>
      <c r="G30" s="92">
        <v>1622.28</v>
      </c>
      <c r="H30" s="68">
        <v>9</v>
      </c>
      <c r="I30" s="68"/>
    </row>
    <row r="31" spans="2:9" x14ac:dyDescent="0.3">
      <c r="B31" s="89" t="s">
        <v>6288</v>
      </c>
      <c r="C31" s="90" t="s">
        <v>6289</v>
      </c>
      <c r="D31" s="91" t="s">
        <v>6249</v>
      </c>
      <c r="E31" s="92"/>
      <c r="F31" s="92">
        <v>2211.35</v>
      </c>
      <c r="G31" s="92">
        <v>2211.35</v>
      </c>
      <c r="H31" s="68">
        <v>9</v>
      </c>
      <c r="I31" s="68"/>
    </row>
    <row r="32" spans="2:9" x14ac:dyDescent="0.3">
      <c r="B32" s="89" t="s">
        <v>6290</v>
      </c>
      <c r="C32" s="90" t="s">
        <v>6291</v>
      </c>
      <c r="D32" s="91" t="s">
        <v>6249</v>
      </c>
      <c r="E32" s="92"/>
      <c r="F32" s="92">
        <v>1400.53</v>
      </c>
      <c r="G32" s="92">
        <v>1400.53</v>
      </c>
      <c r="H32" s="68">
        <v>9</v>
      </c>
      <c r="I32" s="68"/>
    </row>
    <row r="33" spans="2:9" x14ac:dyDescent="0.3">
      <c r="B33" s="89" t="s">
        <v>6292</v>
      </c>
      <c r="C33" s="90" t="s">
        <v>6293</v>
      </c>
      <c r="D33" s="91" t="s">
        <v>6249</v>
      </c>
      <c r="E33" s="92"/>
      <c r="F33" s="92">
        <v>1810.24</v>
      </c>
      <c r="G33" s="92">
        <v>1810.24</v>
      </c>
      <c r="H33" s="68">
        <v>9</v>
      </c>
      <c r="I33" s="68"/>
    </row>
    <row r="34" spans="2:9" x14ac:dyDescent="0.3">
      <c r="B34" s="89" t="s">
        <v>6294</v>
      </c>
      <c r="C34" s="90" t="s">
        <v>6295</v>
      </c>
      <c r="D34" s="91"/>
      <c r="E34" s="92"/>
      <c r="F34" s="92"/>
      <c r="G34" s="92"/>
      <c r="H34" s="68">
        <v>5</v>
      </c>
      <c r="I34" s="68"/>
    </row>
    <row r="35" spans="2:9" ht="28.8" x14ac:dyDescent="0.3">
      <c r="B35" s="89" t="s">
        <v>6296</v>
      </c>
      <c r="C35" s="90" t="s">
        <v>6297</v>
      </c>
      <c r="D35" s="91" t="s">
        <v>6298</v>
      </c>
      <c r="E35" s="92">
        <v>1242.82</v>
      </c>
      <c r="F35" s="92"/>
      <c r="G35" s="92">
        <v>1242.82</v>
      </c>
      <c r="H35" s="68">
        <v>9</v>
      </c>
      <c r="I35" s="68"/>
    </row>
    <row r="36" spans="2:9" ht="43.2" x14ac:dyDescent="0.3">
      <c r="B36" s="89" t="s">
        <v>6299</v>
      </c>
      <c r="C36" s="90" t="s">
        <v>6300</v>
      </c>
      <c r="D36" s="91" t="s">
        <v>6301</v>
      </c>
      <c r="E36" s="92">
        <v>0.4</v>
      </c>
      <c r="F36" s="92">
        <v>0.39</v>
      </c>
      <c r="G36" s="92">
        <v>0.79</v>
      </c>
      <c r="H36" s="68">
        <v>9</v>
      </c>
      <c r="I36" s="68"/>
    </row>
    <row r="37" spans="2:9" ht="43.2" x14ac:dyDescent="0.3">
      <c r="B37" s="89" t="s">
        <v>6302</v>
      </c>
      <c r="C37" s="90" t="s">
        <v>6303</v>
      </c>
      <c r="D37" s="91" t="s">
        <v>6301</v>
      </c>
      <c r="E37" s="92">
        <v>0.32</v>
      </c>
      <c r="F37" s="92">
        <v>0.28999999999999998</v>
      </c>
      <c r="G37" s="92">
        <v>0.61</v>
      </c>
      <c r="H37" s="68">
        <v>9</v>
      </c>
      <c r="I37" s="68"/>
    </row>
    <row r="38" spans="2:9" ht="28.8" x14ac:dyDescent="0.3">
      <c r="B38" s="89" t="s">
        <v>6304</v>
      </c>
      <c r="C38" s="90" t="s">
        <v>6305</v>
      </c>
      <c r="D38" s="91" t="s">
        <v>6301</v>
      </c>
      <c r="E38" s="92">
        <v>0.26</v>
      </c>
      <c r="F38" s="92">
        <v>0.24</v>
      </c>
      <c r="G38" s="92">
        <v>0.5</v>
      </c>
      <c r="H38" s="68">
        <v>9</v>
      </c>
      <c r="I38" s="68"/>
    </row>
    <row r="39" spans="2:9" ht="28.8" x14ac:dyDescent="0.3">
      <c r="B39" s="89" t="s">
        <v>6306</v>
      </c>
      <c r="C39" s="90" t="s">
        <v>6307</v>
      </c>
      <c r="D39" s="91" t="s">
        <v>6301</v>
      </c>
      <c r="E39" s="92">
        <v>0.35</v>
      </c>
      <c r="F39" s="92">
        <v>0.35</v>
      </c>
      <c r="G39" s="92">
        <v>0.7</v>
      </c>
      <c r="H39" s="68">
        <v>9</v>
      </c>
      <c r="I39" s="68"/>
    </row>
    <row r="40" spans="2:9" ht="28.8" x14ac:dyDescent="0.3">
      <c r="B40" s="89" t="s">
        <v>6308</v>
      </c>
      <c r="C40" s="90" t="s">
        <v>6309</v>
      </c>
      <c r="D40" s="91" t="s">
        <v>6301</v>
      </c>
      <c r="E40" s="92">
        <v>0.16</v>
      </c>
      <c r="F40" s="92">
        <v>0.37</v>
      </c>
      <c r="G40" s="92">
        <v>0.53</v>
      </c>
      <c r="H40" s="68">
        <v>9</v>
      </c>
      <c r="I40" s="68"/>
    </row>
    <row r="41" spans="2:9" ht="28.8" x14ac:dyDescent="0.3">
      <c r="B41" s="89" t="s">
        <v>6310</v>
      </c>
      <c r="C41" s="90" t="s">
        <v>6311</v>
      </c>
      <c r="D41" s="91" t="s">
        <v>6301</v>
      </c>
      <c r="E41" s="92">
        <v>0.22</v>
      </c>
      <c r="F41" s="92">
        <v>0.21</v>
      </c>
      <c r="G41" s="92">
        <v>0.43</v>
      </c>
      <c r="H41" s="68">
        <v>9</v>
      </c>
      <c r="I41" s="68"/>
    </row>
    <row r="42" spans="2:9" ht="28.8" x14ac:dyDescent="0.3">
      <c r="B42" s="89" t="s">
        <v>6312</v>
      </c>
      <c r="C42" s="90" t="s">
        <v>6313</v>
      </c>
      <c r="D42" s="91" t="s">
        <v>6301</v>
      </c>
      <c r="E42" s="92">
        <v>0.31</v>
      </c>
      <c r="F42" s="92">
        <v>0.28999999999999998</v>
      </c>
      <c r="G42" s="92">
        <v>0.6</v>
      </c>
      <c r="H42" s="68">
        <v>9</v>
      </c>
      <c r="I42" s="68"/>
    </row>
    <row r="43" spans="2:9" ht="28.8" x14ac:dyDescent="0.3">
      <c r="B43" s="89" t="s">
        <v>6314</v>
      </c>
      <c r="C43" s="90" t="s">
        <v>6315</v>
      </c>
      <c r="D43" s="91" t="s">
        <v>6301</v>
      </c>
      <c r="E43" s="92">
        <v>0.26</v>
      </c>
      <c r="F43" s="92">
        <v>0.26</v>
      </c>
      <c r="G43" s="92">
        <v>0.52</v>
      </c>
      <c r="H43" s="68">
        <v>9</v>
      </c>
      <c r="I43" s="68"/>
    </row>
    <row r="44" spans="2:9" ht="28.8" x14ac:dyDescent="0.3">
      <c r="B44" s="89" t="s">
        <v>6316</v>
      </c>
      <c r="C44" s="90" t="s">
        <v>6317</v>
      </c>
      <c r="D44" s="91" t="s">
        <v>6301</v>
      </c>
      <c r="E44" s="92">
        <v>0.26</v>
      </c>
      <c r="F44" s="92">
        <v>0.25</v>
      </c>
      <c r="G44" s="92">
        <v>0.51</v>
      </c>
      <c r="H44" s="68">
        <v>9</v>
      </c>
      <c r="I44" s="68"/>
    </row>
    <row r="45" spans="2:9" ht="43.2" x14ac:dyDescent="0.3">
      <c r="B45" s="89" t="s">
        <v>6318</v>
      </c>
      <c r="C45" s="90" t="s">
        <v>6319</v>
      </c>
      <c r="D45" s="91" t="s">
        <v>6301</v>
      </c>
      <c r="E45" s="92">
        <v>0.44</v>
      </c>
      <c r="F45" s="92">
        <v>0.42</v>
      </c>
      <c r="G45" s="92">
        <v>0.86</v>
      </c>
      <c r="H45" s="68">
        <v>9</v>
      </c>
      <c r="I45" s="68"/>
    </row>
    <row r="46" spans="2:9" ht="43.2" x14ac:dyDescent="0.3">
      <c r="B46" s="89" t="s">
        <v>6320</v>
      </c>
      <c r="C46" s="90" t="s">
        <v>6321</v>
      </c>
      <c r="D46" s="91" t="s">
        <v>6301</v>
      </c>
      <c r="E46" s="92">
        <v>0.34</v>
      </c>
      <c r="F46" s="92">
        <v>0.33</v>
      </c>
      <c r="G46" s="92">
        <v>0.67</v>
      </c>
      <c r="H46" s="68">
        <v>9</v>
      </c>
      <c r="I46" s="68"/>
    </row>
    <row r="47" spans="2:9" ht="28.8" x14ac:dyDescent="0.3">
      <c r="B47" s="89" t="s">
        <v>6322</v>
      </c>
      <c r="C47" s="90" t="s">
        <v>6323</v>
      </c>
      <c r="D47" s="91" t="s">
        <v>6301</v>
      </c>
      <c r="E47" s="92">
        <v>0.26</v>
      </c>
      <c r="F47" s="92">
        <v>0.26</v>
      </c>
      <c r="G47" s="92">
        <v>0.52</v>
      </c>
      <c r="H47" s="68">
        <v>9</v>
      </c>
      <c r="I47" s="68"/>
    </row>
    <row r="48" spans="2:9" ht="28.8" x14ac:dyDescent="0.3">
      <c r="B48" s="89" t="s">
        <v>6324</v>
      </c>
      <c r="C48" s="90" t="s">
        <v>6325</v>
      </c>
      <c r="D48" s="91" t="s">
        <v>6301</v>
      </c>
      <c r="E48" s="92">
        <v>0.36</v>
      </c>
      <c r="F48" s="92">
        <v>0.35</v>
      </c>
      <c r="G48" s="92">
        <v>0.71</v>
      </c>
      <c r="H48" s="68">
        <v>9</v>
      </c>
      <c r="I48" s="68"/>
    </row>
    <row r="49" spans="2:9" ht="28.8" x14ac:dyDescent="0.3">
      <c r="B49" s="89" t="s">
        <v>6326</v>
      </c>
      <c r="C49" s="90" t="s">
        <v>6327</v>
      </c>
      <c r="D49" s="91" t="s">
        <v>6301</v>
      </c>
      <c r="E49" s="92">
        <v>0.3</v>
      </c>
      <c r="F49" s="92">
        <v>0.28000000000000003</v>
      </c>
      <c r="G49" s="92">
        <v>0.57999999999999996</v>
      </c>
      <c r="H49" s="68">
        <v>9</v>
      </c>
      <c r="I49" s="68"/>
    </row>
    <row r="50" spans="2:9" ht="28.8" x14ac:dyDescent="0.3">
      <c r="B50" s="89" t="s">
        <v>6328</v>
      </c>
      <c r="C50" s="90" t="s">
        <v>6329</v>
      </c>
      <c r="D50" s="91" t="s">
        <v>6301</v>
      </c>
      <c r="E50" s="92">
        <v>0.25</v>
      </c>
      <c r="F50" s="92">
        <v>0.23</v>
      </c>
      <c r="G50" s="92">
        <v>0.48</v>
      </c>
      <c r="H50" s="68">
        <v>9</v>
      </c>
      <c r="I50" s="68"/>
    </row>
    <row r="51" spans="2:9" ht="28.8" x14ac:dyDescent="0.3">
      <c r="B51" s="89" t="s">
        <v>6330</v>
      </c>
      <c r="C51" s="90" t="s">
        <v>6331</v>
      </c>
      <c r="D51" s="91" t="s">
        <v>6301</v>
      </c>
      <c r="E51" s="92">
        <v>0.42</v>
      </c>
      <c r="F51" s="92">
        <v>0.4</v>
      </c>
      <c r="G51" s="92">
        <v>0.82</v>
      </c>
      <c r="H51" s="68">
        <v>9</v>
      </c>
      <c r="I51" s="68"/>
    </row>
    <row r="52" spans="2:9" ht="28.8" x14ac:dyDescent="0.3">
      <c r="B52" s="89" t="s">
        <v>6332</v>
      </c>
      <c r="C52" s="90" t="s">
        <v>6333</v>
      </c>
      <c r="D52" s="91" t="s">
        <v>6301</v>
      </c>
      <c r="E52" s="92">
        <v>0.27</v>
      </c>
      <c r="F52" s="92">
        <v>0.27</v>
      </c>
      <c r="G52" s="92">
        <v>0.54</v>
      </c>
      <c r="H52" s="68">
        <v>9</v>
      </c>
      <c r="I52" s="68"/>
    </row>
    <row r="53" spans="2:9" ht="28.8" x14ac:dyDescent="0.3">
      <c r="B53" s="89" t="s">
        <v>6334</v>
      </c>
      <c r="C53" s="90" t="s">
        <v>6335</v>
      </c>
      <c r="D53" s="91" t="s">
        <v>6301</v>
      </c>
      <c r="E53" s="92">
        <v>0.17</v>
      </c>
      <c r="F53" s="92">
        <v>0.28000000000000003</v>
      </c>
      <c r="G53" s="92">
        <v>0.45</v>
      </c>
      <c r="H53" s="68">
        <v>9</v>
      </c>
      <c r="I53" s="68"/>
    </row>
    <row r="54" spans="2:9" ht="28.8" x14ac:dyDescent="0.3">
      <c r="B54" s="89" t="s">
        <v>6336</v>
      </c>
      <c r="C54" s="90" t="s">
        <v>6337</v>
      </c>
      <c r="D54" s="91" t="s">
        <v>6301</v>
      </c>
      <c r="E54" s="92">
        <v>0.18</v>
      </c>
      <c r="F54" s="92">
        <v>0.16</v>
      </c>
      <c r="G54" s="92">
        <v>0.34</v>
      </c>
      <c r="H54" s="68">
        <v>9</v>
      </c>
      <c r="I54" s="68"/>
    </row>
    <row r="55" spans="2:9" ht="28.8" x14ac:dyDescent="0.3">
      <c r="B55" s="89" t="s">
        <v>6338</v>
      </c>
      <c r="C55" s="90" t="s">
        <v>6339</v>
      </c>
      <c r="D55" s="91" t="s">
        <v>6301</v>
      </c>
      <c r="E55" s="92">
        <v>0.13</v>
      </c>
      <c r="F55" s="92">
        <v>0.13</v>
      </c>
      <c r="G55" s="92">
        <v>0.26</v>
      </c>
      <c r="H55" s="68">
        <v>9</v>
      </c>
      <c r="I55" s="68"/>
    </row>
    <row r="56" spans="2:9" ht="28.8" x14ac:dyDescent="0.3">
      <c r="B56" s="89" t="s">
        <v>6340</v>
      </c>
      <c r="C56" s="90" t="s">
        <v>6341</v>
      </c>
      <c r="D56" s="91" t="s">
        <v>6301</v>
      </c>
      <c r="E56" s="92">
        <v>0.09</v>
      </c>
      <c r="F56" s="92">
        <v>0.09</v>
      </c>
      <c r="G56" s="92">
        <v>0.18</v>
      </c>
      <c r="H56" s="68">
        <v>9</v>
      </c>
      <c r="I56" s="68"/>
    </row>
    <row r="57" spans="2:9" x14ac:dyDescent="0.3">
      <c r="B57" s="89" t="s">
        <v>6342</v>
      </c>
      <c r="C57" s="90" t="s">
        <v>6343</v>
      </c>
      <c r="D57" s="91" t="s">
        <v>6301</v>
      </c>
      <c r="E57" s="92">
        <v>0.09</v>
      </c>
      <c r="F57" s="92">
        <v>7.0000000000000007E-2</v>
      </c>
      <c r="G57" s="92">
        <v>0.16</v>
      </c>
      <c r="H57" s="68">
        <v>9</v>
      </c>
      <c r="I57" s="68"/>
    </row>
    <row r="58" spans="2:9" x14ac:dyDescent="0.3">
      <c r="B58" s="89" t="s">
        <v>6344</v>
      </c>
      <c r="C58" s="90" t="s">
        <v>6345</v>
      </c>
      <c r="D58" s="91" t="s">
        <v>6346</v>
      </c>
      <c r="E58" s="92">
        <v>651.09</v>
      </c>
      <c r="F58" s="92">
        <v>492.92</v>
      </c>
      <c r="G58" s="92">
        <v>1144.01</v>
      </c>
      <c r="H58" s="68">
        <v>9</v>
      </c>
      <c r="I58" s="68"/>
    </row>
    <row r="59" spans="2:9" ht="28.8" x14ac:dyDescent="0.3">
      <c r="B59" s="89" t="s">
        <v>6347</v>
      </c>
      <c r="C59" s="90" t="s">
        <v>6348</v>
      </c>
      <c r="D59" s="91" t="s">
        <v>6249</v>
      </c>
      <c r="E59" s="92">
        <v>703.64</v>
      </c>
      <c r="F59" s="92">
        <v>337.28</v>
      </c>
      <c r="G59" s="92">
        <v>1040.92</v>
      </c>
      <c r="H59" s="68">
        <v>9</v>
      </c>
      <c r="I59" s="68"/>
    </row>
    <row r="60" spans="2:9" x14ac:dyDescent="0.3">
      <c r="B60" s="89" t="s">
        <v>6349</v>
      </c>
      <c r="C60" s="90" t="s">
        <v>6350</v>
      </c>
      <c r="D60" s="91"/>
      <c r="E60" s="92"/>
      <c r="F60" s="92"/>
      <c r="G60" s="92"/>
      <c r="H60" s="68">
        <v>5</v>
      </c>
      <c r="I60" s="68"/>
    </row>
    <row r="61" spans="2:9" ht="28.8" x14ac:dyDescent="0.3">
      <c r="B61" s="89" t="s">
        <v>6351</v>
      </c>
      <c r="C61" s="90" t="s">
        <v>6352</v>
      </c>
      <c r="D61" s="91" t="s">
        <v>6298</v>
      </c>
      <c r="E61" s="92">
        <v>1041.0999999999999</v>
      </c>
      <c r="F61" s="92"/>
      <c r="G61" s="92">
        <v>1041.0999999999999</v>
      </c>
      <c r="H61" s="68">
        <v>9</v>
      </c>
      <c r="I61" s="68"/>
    </row>
    <row r="62" spans="2:9" ht="28.8" x14ac:dyDescent="0.3">
      <c r="B62" s="89" t="s">
        <v>6353</v>
      </c>
      <c r="C62" s="90" t="s">
        <v>6354</v>
      </c>
      <c r="D62" s="91" t="s">
        <v>6298</v>
      </c>
      <c r="E62" s="92">
        <v>5674.39</v>
      </c>
      <c r="F62" s="92"/>
      <c r="G62" s="92">
        <v>5674.39</v>
      </c>
      <c r="H62" s="68">
        <v>9</v>
      </c>
      <c r="I62" s="68"/>
    </row>
    <row r="63" spans="2:9" x14ac:dyDescent="0.3">
      <c r="B63" s="89" t="s">
        <v>6355</v>
      </c>
      <c r="C63" s="90" t="s">
        <v>6356</v>
      </c>
      <c r="D63" s="91" t="s">
        <v>6357</v>
      </c>
      <c r="E63" s="92">
        <v>78.42</v>
      </c>
      <c r="F63" s="92"/>
      <c r="G63" s="92">
        <v>78.42</v>
      </c>
      <c r="H63" s="68">
        <v>9</v>
      </c>
      <c r="I63" s="68"/>
    </row>
    <row r="64" spans="2:9" x14ac:dyDescent="0.3">
      <c r="B64" s="89" t="s">
        <v>6358</v>
      </c>
      <c r="C64" s="90" t="s">
        <v>6359</v>
      </c>
      <c r="D64" s="91" t="s">
        <v>6357</v>
      </c>
      <c r="E64" s="92">
        <v>89.41</v>
      </c>
      <c r="F64" s="92"/>
      <c r="G64" s="92">
        <v>89.41</v>
      </c>
      <c r="H64" s="68">
        <v>9</v>
      </c>
      <c r="I64" s="68"/>
    </row>
    <row r="65" spans="2:9" x14ac:dyDescent="0.3">
      <c r="B65" s="89" t="s">
        <v>6360</v>
      </c>
      <c r="C65" s="90" t="s">
        <v>6361</v>
      </c>
      <c r="D65" s="91" t="s">
        <v>6357</v>
      </c>
      <c r="E65" s="92">
        <v>322.74</v>
      </c>
      <c r="F65" s="92"/>
      <c r="G65" s="92">
        <v>322.74</v>
      </c>
      <c r="H65" s="68">
        <v>9</v>
      </c>
      <c r="I65" s="68"/>
    </row>
    <row r="66" spans="2:9" x14ac:dyDescent="0.3">
      <c r="B66" s="89" t="s">
        <v>6362</v>
      </c>
      <c r="C66" s="90" t="s">
        <v>6363</v>
      </c>
      <c r="D66" s="91" t="s">
        <v>6357</v>
      </c>
      <c r="E66" s="92">
        <v>587.59</v>
      </c>
      <c r="F66" s="92"/>
      <c r="G66" s="92">
        <v>587.59</v>
      </c>
      <c r="H66" s="68">
        <v>9</v>
      </c>
      <c r="I66" s="68"/>
    </row>
    <row r="67" spans="2:9" ht="28.8" x14ac:dyDescent="0.3">
      <c r="B67" s="89" t="s">
        <v>6364</v>
      </c>
      <c r="C67" s="90" t="s">
        <v>6365</v>
      </c>
      <c r="D67" s="91" t="s">
        <v>6357</v>
      </c>
      <c r="E67" s="92">
        <v>80.59</v>
      </c>
      <c r="F67" s="92"/>
      <c r="G67" s="92">
        <v>80.59</v>
      </c>
      <c r="H67" s="68">
        <v>9</v>
      </c>
      <c r="I67" s="68"/>
    </row>
    <row r="68" spans="2:9" x14ac:dyDescent="0.3">
      <c r="B68" s="89" t="s">
        <v>6366</v>
      </c>
      <c r="C68" s="90" t="s">
        <v>6367</v>
      </c>
      <c r="D68" s="91"/>
      <c r="E68" s="92"/>
      <c r="F68" s="92"/>
      <c r="G68" s="92"/>
      <c r="H68" s="68">
        <v>5</v>
      </c>
      <c r="I68" s="68"/>
    </row>
    <row r="69" spans="2:9" ht="28.8" x14ac:dyDescent="0.3">
      <c r="B69" s="89" t="s">
        <v>6368</v>
      </c>
      <c r="C69" s="90" t="s">
        <v>6369</v>
      </c>
      <c r="D69" s="91" t="s">
        <v>6298</v>
      </c>
      <c r="E69" s="92">
        <v>306.55</v>
      </c>
      <c r="F69" s="92"/>
      <c r="G69" s="92">
        <v>306.55</v>
      </c>
      <c r="H69" s="68">
        <v>9</v>
      </c>
      <c r="I69" s="68"/>
    </row>
    <row r="70" spans="2:9" x14ac:dyDescent="0.3">
      <c r="B70" s="89" t="s">
        <v>6370</v>
      </c>
      <c r="C70" s="90" t="s">
        <v>6371</v>
      </c>
      <c r="D70" s="91" t="s">
        <v>6301</v>
      </c>
      <c r="E70" s="92">
        <v>3.13</v>
      </c>
      <c r="F70" s="92">
        <v>4.3600000000000003</v>
      </c>
      <c r="G70" s="92">
        <v>7.49</v>
      </c>
      <c r="H70" s="68">
        <v>9</v>
      </c>
      <c r="I70" s="68"/>
    </row>
    <row r="71" spans="2:9" x14ac:dyDescent="0.3">
      <c r="B71" s="89" t="s">
        <v>6372</v>
      </c>
      <c r="C71" s="90" t="s">
        <v>6373</v>
      </c>
      <c r="D71" s="91" t="s">
        <v>6301</v>
      </c>
      <c r="E71" s="92">
        <v>97.63</v>
      </c>
      <c r="F71" s="92">
        <v>32.159999999999997</v>
      </c>
      <c r="G71" s="92">
        <v>129.79</v>
      </c>
      <c r="H71" s="68">
        <v>9</v>
      </c>
      <c r="I71" s="68"/>
    </row>
    <row r="72" spans="2:9" x14ac:dyDescent="0.3">
      <c r="B72" s="89" t="s">
        <v>6374</v>
      </c>
      <c r="C72" s="90" t="s">
        <v>6375</v>
      </c>
      <c r="D72" s="91" t="s">
        <v>6301</v>
      </c>
      <c r="E72" s="92">
        <v>15.85</v>
      </c>
      <c r="F72" s="92">
        <v>30.67</v>
      </c>
      <c r="G72" s="92">
        <v>46.52</v>
      </c>
      <c r="H72" s="68">
        <v>9</v>
      </c>
      <c r="I72" s="68"/>
    </row>
    <row r="73" spans="2:9" x14ac:dyDescent="0.3">
      <c r="B73" s="89" t="s">
        <v>6376</v>
      </c>
      <c r="C73" s="90" t="s">
        <v>6377</v>
      </c>
      <c r="D73" s="91" t="s">
        <v>6301</v>
      </c>
      <c r="E73" s="92"/>
      <c r="F73" s="92">
        <v>21.78</v>
      </c>
      <c r="G73" s="92">
        <v>21.78</v>
      </c>
      <c r="H73" s="68">
        <v>9</v>
      </c>
      <c r="I73" s="68"/>
    </row>
    <row r="74" spans="2:9" x14ac:dyDescent="0.3">
      <c r="B74" s="89" t="s">
        <v>6378</v>
      </c>
      <c r="C74" s="90" t="s">
        <v>6379</v>
      </c>
      <c r="D74" s="91" t="s">
        <v>6357</v>
      </c>
      <c r="E74" s="92">
        <v>0.84</v>
      </c>
      <c r="F74" s="92">
        <v>3.21</v>
      </c>
      <c r="G74" s="92">
        <v>4.05</v>
      </c>
      <c r="H74" s="68">
        <v>9</v>
      </c>
      <c r="I74" s="68"/>
    </row>
    <row r="75" spans="2:9" ht="28.8" x14ac:dyDescent="0.3">
      <c r="B75" s="89" t="s">
        <v>6380</v>
      </c>
      <c r="C75" s="90" t="s">
        <v>6381</v>
      </c>
      <c r="D75" s="91" t="s">
        <v>6382</v>
      </c>
      <c r="E75" s="92"/>
      <c r="F75" s="92">
        <v>328.73</v>
      </c>
      <c r="G75" s="92">
        <v>328.73</v>
      </c>
      <c r="H75" s="68">
        <v>9</v>
      </c>
      <c r="I75" s="68"/>
    </row>
    <row r="76" spans="2:9" x14ac:dyDescent="0.3">
      <c r="B76" s="89" t="s">
        <v>6383</v>
      </c>
      <c r="C76" s="90" t="s">
        <v>6384</v>
      </c>
      <c r="D76" s="91" t="s">
        <v>6357</v>
      </c>
      <c r="E76" s="92">
        <v>184.83</v>
      </c>
      <c r="F76" s="92"/>
      <c r="G76" s="92">
        <v>184.83</v>
      </c>
      <c r="H76" s="68">
        <v>9</v>
      </c>
      <c r="I76" s="68"/>
    </row>
    <row r="77" spans="2:9" x14ac:dyDescent="0.3">
      <c r="B77" s="89" t="s">
        <v>6385</v>
      </c>
      <c r="C77" s="90" t="s">
        <v>6386</v>
      </c>
      <c r="D77" s="91" t="s">
        <v>6357</v>
      </c>
      <c r="E77" s="92">
        <v>205.71</v>
      </c>
      <c r="F77" s="92"/>
      <c r="G77" s="92">
        <v>205.71</v>
      </c>
      <c r="H77" s="68">
        <v>9</v>
      </c>
      <c r="I77" s="68"/>
    </row>
    <row r="78" spans="2:9" x14ac:dyDescent="0.3">
      <c r="B78" s="89" t="s">
        <v>6387</v>
      </c>
      <c r="C78" s="90" t="s">
        <v>6388</v>
      </c>
      <c r="D78" s="91" t="s">
        <v>6357</v>
      </c>
      <c r="E78" s="92">
        <v>248</v>
      </c>
      <c r="F78" s="92"/>
      <c r="G78" s="92">
        <v>248</v>
      </c>
      <c r="H78" s="68">
        <v>9</v>
      </c>
      <c r="I78" s="68"/>
    </row>
    <row r="79" spans="2:9" x14ac:dyDescent="0.3">
      <c r="B79" s="89" t="s">
        <v>6389</v>
      </c>
      <c r="C79" s="90" t="s">
        <v>6390</v>
      </c>
      <c r="D79" s="91" t="s">
        <v>6357</v>
      </c>
      <c r="E79" s="92">
        <v>255.72</v>
      </c>
      <c r="F79" s="92"/>
      <c r="G79" s="92">
        <v>255.72</v>
      </c>
      <c r="H79" s="68">
        <v>9</v>
      </c>
      <c r="I79" s="68"/>
    </row>
    <row r="80" spans="2:9" ht="28.8" x14ac:dyDescent="0.3">
      <c r="B80" s="89" t="s">
        <v>6391</v>
      </c>
      <c r="C80" s="90" t="s">
        <v>6392</v>
      </c>
      <c r="D80" s="91" t="s">
        <v>6298</v>
      </c>
      <c r="E80" s="92">
        <v>250.6</v>
      </c>
      <c r="F80" s="92"/>
      <c r="G80" s="92">
        <v>250.6</v>
      </c>
      <c r="H80" s="68">
        <v>9</v>
      </c>
      <c r="I80" s="68"/>
    </row>
    <row r="81" spans="2:9" ht="28.8" x14ac:dyDescent="0.3">
      <c r="B81" s="89" t="s">
        <v>6393</v>
      </c>
      <c r="C81" s="90" t="s">
        <v>6394</v>
      </c>
      <c r="D81" s="91" t="s">
        <v>6249</v>
      </c>
      <c r="E81" s="92">
        <v>7.39</v>
      </c>
      <c r="F81" s="92"/>
      <c r="G81" s="92">
        <v>7.39</v>
      </c>
      <c r="H81" s="68">
        <v>9</v>
      </c>
      <c r="I81" s="68"/>
    </row>
    <row r="82" spans="2:9" ht="28.8" x14ac:dyDescent="0.3">
      <c r="B82" s="89" t="s">
        <v>6395</v>
      </c>
      <c r="C82" s="90" t="s">
        <v>6396</v>
      </c>
      <c r="D82" s="91" t="s">
        <v>6249</v>
      </c>
      <c r="E82" s="92">
        <v>8.25</v>
      </c>
      <c r="F82" s="92"/>
      <c r="G82" s="92">
        <v>8.25</v>
      </c>
      <c r="H82" s="68">
        <v>9</v>
      </c>
      <c r="I82" s="68"/>
    </row>
    <row r="83" spans="2:9" ht="28.8" x14ac:dyDescent="0.3">
      <c r="B83" s="89" t="s">
        <v>6397</v>
      </c>
      <c r="C83" s="90" t="s">
        <v>6398</v>
      </c>
      <c r="D83" s="91" t="s">
        <v>6249</v>
      </c>
      <c r="E83" s="92">
        <v>10.42</v>
      </c>
      <c r="F83" s="92"/>
      <c r="G83" s="92">
        <v>10.42</v>
      </c>
      <c r="H83" s="68">
        <v>9</v>
      </c>
      <c r="I83" s="68"/>
    </row>
    <row r="84" spans="2:9" ht="28.8" x14ac:dyDescent="0.3">
      <c r="B84" s="89" t="s">
        <v>6399</v>
      </c>
      <c r="C84" s="90" t="s">
        <v>6400</v>
      </c>
      <c r="D84" s="91" t="s">
        <v>6249</v>
      </c>
      <c r="E84" s="92">
        <v>10.68</v>
      </c>
      <c r="F84" s="92"/>
      <c r="G84" s="92">
        <v>10.68</v>
      </c>
      <c r="H84" s="68">
        <v>9</v>
      </c>
      <c r="I84" s="68"/>
    </row>
    <row r="85" spans="2:9" ht="28.8" x14ac:dyDescent="0.3">
      <c r="B85" s="89" t="s">
        <v>6401</v>
      </c>
      <c r="C85" s="90" t="s">
        <v>6402</v>
      </c>
      <c r="D85" s="91" t="s">
        <v>6249</v>
      </c>
      <c r="E85" s="92">
        <v>12.59</v>
      </c>
      <c r="F85" s="92"/>
      <c r="G85" s="92">
        <v>12.59</v>
      </c>
      <c r="H85" s="68">
        <v>9</v>
      </c>
      <c r="I85" s="68"/>
    </row>
    <row r="86" spans="2:9" ht="28.8" x14ac:dyDescent="0.3">
      <c r="B86" s="89" t="s">
        <v>6403</v>
      </c>
      <c r="C86" s="90" t="s">
        <v>6404</v>
      </c>
      <c r="D86" s="91" t="s">
        <v>6249</v>
      </c>
      <c r="E86" s="92">
        <v>16.350000000000001</v>
      </c>
      <c r="F86" s="92"/>
      <c r="G86" s="92">
        <v>16.350000000000001</v>
      </c>
      <c r="H86" s="68">
        <v>9</v>
      </c>
      <c r="I86" s="68"/>
    </row>
    <row r="87" spans="2:9" ht="28.8" x14ac:dyDescent="0.3">
      <c r="B87" s="89" t="s">
        <v>6405</v>
      </c>
      <c r="C87" s="90" t="s">
        <v>6406</v>
      </c>
      <c r="D87" s="91" t="s">
        <v>6249</v>
      </c>
      <c r="E87" s="92">
        <v>18.559999999999999</v>
      </c>
      <c r="F87" s="92"/>
      <c r="G87" s="92">
        <v>18.559999999999999</v>
      </c>
      <c r="H87" s="68">
        <v>9</v>
      </c>
      <c r="I87" s="68"/>
    </row>
    <row r="88" spans="2:9" ht="28.8" x14ac:dyDescent="0.3">
      <c r="B88" s="89" t="s">
        <v>6407</v>
      </c>
      <c r="C88" s="90" t="s">
        <v>6408</v>
      </c>
      <c r="D88" s="91" t="s">
        <v>6249</v>
      </c>
      <c r="E88" s="92">
        <v>14.91</v>
      </c>
      <c r="F88" s="92"/>
      <c r="G88" s="92">
        <v>14.91</v>
      </c>
      <c r="H88" s="68">
        <v>9</v>
      </c>
      <c r="I88" s="68"/>
    </row>
    <row r="89" spans="2:9" ht="28.8" x14ac:dyDescent="0.3">
      <c r="B89" s="89" t="s">
        <v>6409</v>
      </c>
      <c r="C89" s="90" t="s">
        <v>6410</v>
      </c>
      <c r="D89" s="91" t="s">
        <v>6249</v>
      </c>
      <c r="E89" s="92">
        <v>16.96</v>
      </c>
      <c r="F89" s="92"/>
      <c r="G89" s="92">
        <v>16.96</v>
      </c>
      <c r="H89" s="68">
        <v>9</v>
      </c>
      <c r="I89" s="68"/>
    </row>
    <row r="90" spans="2:9" ht="28.8" x14ac:dyDescent="0.3">
      <c r="B90" s="89" t="s">
        <v>6411</v>
      </c>
      <c r="C90" s="90" t="s">
        <v>6412</v>
      </c>
      <c r="D90" s="91" t="s">
        <v>6249</v>
      </c>
      <c r="E90" s="92">
        <v>21.52</v>
      </c>
      <c r="F90" s="92"/>
      <c r="G90" s="92">
        <v>21.52</v>
      </c>
      <c r="H90" s="68">
        <v>9</v>
      </c>
      <c r="I90" s="68"/>
    </row>
    <row r="91" spans="2:9" ht="28.8" x14ac:dyDescent="0.3">
      <c r="B91" s="89" t="s">
        <v>6413</v>
      </c>
      <c r="C91" s="90" t="s">
        <v>6414</v>
      </c>
      <c r="D91" s="91" t="s">
        <v>6249</v>
      </c>
      <c r="E91" s="92">
        <v>26.56</v>
      </c>
      <c r="F91" s="92"/>
      <c r="G91" s="92">
        <v>26.56</v>
      </c>
      <c r="H91" s="68">
        <v>9</v>
      </c>
      <c r="I91" s="68"/>
    </row>
    <row r="92" spans="2:9" x14ac:dyDescent="0.3">
      <c r="B92" s="89" t="s">
        <v>6415</v>
      </c>
      <c r="C92" s="90" t="s">
        <v>6416</v>
      </c>
      <c r="D92" s="91" t="s">
        <v>6357</v>
      </c>
      <c r="E92" s="92">
        <v>187.63</v>
      </c>
      <c r="F92" s="92"/>
      <c r="G92" s="92">
        <v>187.63</v>
      </c>
      <c r="H92" s="68">
        <v>9</v>
      </c>
      <c r="I92" s="68"/>
    </row>
    <row r="93" spans="2:9" x14ac:dyDescent="0.3">
      <c r="B93" s="89" t="s">
        <v>6417</v>
      </c>
      <c r="C93" s="90" t="s">
        <v>6418</v>
      </c>
      <c r="D93" s="91" t="s">
        <v>6357</v>
      </c>
      <c r="E93" s="92">
        <v>243.04</v>
      </c>
      <c r="F93" s="92"/>
      <c r="G93" s="92">
        <v>243.04</v>
      </c>
      <c r="H93" s="68">
        <v>9</v>
      </c>
      <c r="I93" s="68"/>
    </row>
    <row r="94" spans="2:9" x14ac:dyDescent="0.3">
      <c r="B94" s="89" t="s">
        <v>6419</v>
      </c>
      <c r="C94" s="90" t="s">
        <v>6420</v>
      </c>
      <c r="D94" s="91" t="s">
        <v>6357</v>
      </c>
      <c r="E94" s="92">
        <v>265.25</v>
      </c>
      <c r="F94" s="92"/>
      <c r="G94" s="92">
        <v>265.25</v>
      </c>
      <c r="H94" s="68">
        <v>9</v>
      </c>
      <c r="I94" s="68"/>
    </row>
    <row r="95" spans="2:9" x14ac:dyDescent="0.3">
      <c r="B95" s="89" t="s">
        <v>6421</v>
      </c>
      <c r="C95" s="90" t="s">
        <v>6422</v>
      </c>
      <c r="D95" s="91" t="s">
        <v>6357</v>
      </c>
      <c r="E95" s="92">
        <v>302.14999999999998</v>
      </c>
      <c r="F95" s="92"/>
      <c r="G95" s="92">
        <v>302.14999999999998</v>
      </c>
      <c r="H95" s="68">
        <v>9</v>
      </c>
      <c r="I95" s="68"/>
    </row>
    <row r="96" spans="2:9" x14ac:dyDescent="0.3">
      <c r="B96" s="89" t="s">
        <v>6423</v>
      </c>
      <c r="C96" s="90" t="s">
        <v>6424</v>
      </c>
      <c r="D96" s="91" t="s">
        <v>6357</v>
      </c>
      <c r="E96" s="92">
        <v>352.24</v>
      </c>
      <c r="F96" s="92"/>
      <c r="G96" s="92">
        <v>352.24</v>
      </c>
      <c r="H96" s="68">
        <v>9</v>
      </c>
      <c r="I96" s="68"/>
    </row>
    <row r="97" spans="2:9" x14ac:dyDescent="0.3">
      <c r="B97" s="89" t="s">
        <v>6425</v>
      </c>
      <c r="C97" s="90" t="s">
        <v>6426</v>
      </c>
      <c r="D97" s="91" t="s">
        <v>6357</v>
      </c>
      <c r="E97" s="92">
        <v>421.38</v>
      </c>
      <c r="F97" s="92"/>
      <c r="G97" s="92">
        <v>421.38</v>
      </c>
      <c r="H97" s="68">
        <v>9</v>
      </c>
      <c r="I97" s="68"/>
    </row>
    <row r="98" spans="2:9" x14ac:dyDescent="0.3">
      <c r="B98" s="89" t="s">
        <v>6427</v>
      </c>
      <c r="C98" s="90" t="s">
        <v>6428</v>
      </c>
      <c r="D98" s="91" t="s">
        <v>6357</v>
      </c>
      <c r="E98" s="92">
        <v>197.64</v>
      </c>
      <c r="F98" s="92"/>
      <c r="G98" s="92">
        <v>197.64</v>
      </c>
      <c r="H98" s="68">
        <v>9</v>
      </c>
      <c r="I98" s="68"/>
    </row>
    <row r="99" spans="2:9" ht="28.8" x14ac:dyDescent="0.3">
      <c r="B99" s="89" t="s">
        <v>6429</v>
      </c>
      <c r="C99" s="90" t="s">
        <v>6430</v>
      </c>
      <c r="D99" s="91" t="s">
        <v>6298</v>
      </c>
      <c r="E99" s="92">
        <v>1216.48</v>
      </c>
      <c r="F99" s="92">
        <v>2978.54</v>
      </c>
      <c r="G99" s="92">
        <v>4195.0200000000004</v>
      </c>
      <c r="H99" s="68">
        <v>9</v>
      </c>
      <c r="I99" s="68"/>
    </row>
    <row r="100" spans="2:9" ht="28.8" x14ac:dyDescent="0.3">
      <c r="B100" s="89" t="s">
        <v>6431</v>
      </c>
      <c r="C100" s="90" t="s">
        <v>6432</v>
      </c>
      <c r="D100" s="91" t="s">
        <v>6301</v>
      </c>
      <c r="E100" s="92">
        <v>6.47</v>
      </c>
      <c r="F100" s="92">
        <v>31.43</v>
      </c>
      <c r="G100" s="92">
        <v>37.9</v>
      </c>
      <c r="H100" s="68">
        <v>9</v>
      </c>
      <c r="I100" s="68"/>
    </row>
    <row r="101" spans="2:9" x14ac:dyDescent="0.3">
      <c r="B101" s="89" t="s">
        <v>6433</v>
      </c>
      <c r="C101" s="90" t="s">
        <v>6434</v>
      </c>
      <c r="D101" s="91" t="s">
        <v>6301</v>
      </c>
      <c r="E101" s="92">
        <v>229.79</v>
      </c>
      <c r="F101" s="92">
        <v>227.41</v>
      </c>
      <c r="G101" s="92">
        <v>457.2</v>
      </c>
      <c r="H101" s="68">
        <v>9</v>
      </c>
      <c r="I101" s="68"/>
    </row>
    <row r="102" spans="2:9" x14ac:dyDescent="0.3">
      <c r="B102" s="89" t="s">
        <v>6435</v>
      </c>
      <c r="C102" s="90" t="s">
        <v>6436</v>
      </c>
      <c r="D102" s="91"/>
      <c r="E102" s="92"/>
      <c r="F102" s="92"/>
      <c r="G102" s="92"/>
      <c r="H102" s="68">
        <v>5</v>
      </c>
      <c r="I102" s="68"/>
    </row>
    <row r="103" spans="2:9" ht="28.8" x14ac:dyDescent="0.3">
      <c r="B103" s="89" t="s">
        <v>6437</v>
      </c>
      <c r="C103" s="90" t="s">
        <v>6438</v>
      </c>
      <c r="D103" s="91" t="s">
        <v>6249</v>
      </c>
      <c r="E103" s="92">
        <v>161.9</v>
      </c>
      <c r="F103" s="92">
        <v>6792.21</v>
      </c>
      <c r="G103" s="92">
        <v>6954.11</v>
      </c>
      <c r="H103" s="68">
        <v>9</v>
      </c>
      <c r="I103" s="68"/>
    </row>
    <row r="104" spans="2:9" x14ac:dyDescent="0.3">
      <c r="B104" s="89" t="s">
        <v>6439</v>
      </c>
      <c r="C104" s="90" t="s">
        <v>6440</v>
      </c>
      <c r="D104" s="91" t="s">
        <v>6249</v>
      </c>
      <c r="E104" s="92">
        <v>161.9</v>
      </c>
      <c r="F104" s="92">
        <v>9098.17</v>
      </c>
      <c r="G104" s="92">
        <v>9260.07</v>
      </c>
      <c r="H104" s="68">
        <v>9</v>
      </c>
      <c r="I104" s="68"/>
    </row>
    <row r="105" spans="2:9" x14ac:dyDescent="0.3">
      <c r="B105" s="89" t="s">
        <v>6441</v>
      </c>
      <c r="C105" s="90" t="s">
        <v>6442</v>
      </c>
      <c r="D105" s="91" t="s">
        <v>6249</v>
      </c>
      <c r="E105" s="92">
        <v>161.9</v>
      </c>
      <c r="F105" s="92">
        <v>8050.41</v>
      </c>
      <c r="G105" s="92">
        <v>8212.31</v>
      </c>
      <c r="H105" s="68">
        <v>9</v>
      </c>
      <c r="I105" s="68"/>
    </row>
    <row r="106" spans="2:9" x14ac:dyDescent="0.3">
      <c r="B106" s="89" t="s">
        <v>6443</v>
      </c>
      <c r="C106" s="90" t="s">
        <v>6444</v>
      </c>
      <c r="D106" s="91" t="s">
        <v>6249</v>
      </c>
      <c r="E106" s="92">
        <v>466.4</v>
      </c>
      <c r="F106" s="92">
        <v>18747.560000000001</v>
      </c>
      <c r="G106" s="92">
        <v>19213.96</v>
      </c>
      <c r="H106" s="68">
        <v>9</v>
      </c>
      <c r="I106" s="68"/>
    </row>
    <row r="107" spans="2:9" x14ac:dyDescent="0.3">
      <c r="B107" s="89" t="s">
        <v>6445</v>
      </c>
      <c r="C107" s="90" t="s">
        <v>6446</v>
      </c>
      <c r="D107" s="91" t="s">
        <v>6249</v>
      </c>
      <c r="E107" s="92">
        <v>466.4</v>
      </c>
      <c r="F107" s="92">
        <v>28767.72</v>
      </c>
      <c r="G107" s="92">
        <v>29234.12</v>
      </c>
      <c r="H107" s="68">
        <v>9</v>
      </c>
      <c r="I107" s="68"/>
    </row>
    <row r="108" spans="2:9" x14ac:dyDescent="0.3">
      <c r="B108" s="89" t="s">
        <v>6447</v>
      </c>
      <c r="C108" s="90" t="s">
        <v>6448</v>
      </c>
      <c r="D108" s="91" t="s">
        <v>6249</v>
      </c>
      <c r="E108" s="92">
        <v>466.4</v>
      </c>
      <c r="F108" s="92">
        <v>11404.23</v>
      </c>
      <c r="G108" s="92">
        <v>11870.63</v>
      </c>
      <c r="H108" s="68">
        <v>9</v>
      </c>
      <c r="I108" s="68"/>
    </row>
    <row r="109" spans="2:9" x14ac:dyDescent="0.3">
      <c r="B109" s="89" t="s">
        <v>6449</v>
      </c>
      <c r="C109" s="90" t="s">
        <v>6450</v>
      </c>
      <c r="D109" s="91" t="s">
        <v>6249</v>
      </c>
      <c r="E109" s="92">
        <v>379.4</v>
      </c>
      <c r="F109" s="92">
        <v>13687.71</v>
      </c>
      <c r="G109" s="92">
        <v>14067.11</v>
      </c>
      <c r="H109" s="68">
        <v>9</v>
      </c>
      <c r="I109" s="68"/>
    </row>
    <row r="110" spans="2:9" x14ac:dyDescent="0.3">
      <c r="B110" s="89" t="s">
        <v>6451</v>
      </c>
      <c r="C110" s="90" t="s">
        <v>6452</v>
      </c>
      <c r="D110" s="91" t="s">
        <v>6249</v>
      </c>
      <c r="E110" s="92">
        <v>231.5</v>
      </c>
      <c r="F110" s="92">
        <v>22170</v>
      </c>
      <c r="G110" s="92">
        <v>22401.5</v>
      </c>
      <c r="H110" s="68">
        <v>9</v>
      </c>
      <c r="I110" s="68"/>
    </row>
    <row r="111" spans="2:9" x14ac:dyDescent="0.3">
      <c r="B111" s="89" t="s">
        <v>6453</v>
      </c>
      <c r="C111" s="90" t="s">
        <v>6454</v>
      </c>
      <c r="D111" s="91"/>
      <c r="E111" s="92"/>
      <c r="F111" s="92"/>
      <c r="G111" s="92"/>
      <c r="H111" s="68">
        <v>5</v>
      </c>
      <c r="I111" s="68"/>
    </row>
    <row r="112" spans="2:9" ht="28.8" x14ac:dyDescent="0.3">
      <c r="B112" s="89" t="s">
        <v>6455</v>
      </c>
      <c r="C112" s="90" t="s">
        <v>6456</v>
      </c>
      <c r="D112" s="91" t="s">
        <v>6298</v>
      </c>
      <c r="E112" s="92">
        <v>8405.0300000000007</v>
      </c>
      <c r="F112" s="92"/>
      <c r="G112" s="92">
        <v>8405.0300000000007</v>
      </c>
      <c r="H112" s="68">
        <v>9</v>
      </c>
      <c r="I112" s="68"/>
    </row>
    <row r="113" spans="2:9" ht="28.8" x14ac:dyDescent="0.3">
      <c r="B113" s="89" t="s">
        <v>6457</v>
      </c>
      <c r="C113" s="90" t="s">
        <v>6458</v>
      </c>
      <c r="D113" s="91" t="s">
        <v>6298</v>
      </c>
      <c r="E113" s="92">
        <v>9791.9699999999993</v>
      </c>
      <c r="F113" s="92"/>
      <c r="G113" s="92">
        <v>9791.9699999999993</v>
      </c>
      <c r="H113" s="68">
        <v>9</v>
      </c>
      <c r="I113" s="68"/>
    </row>
    <row r="114" spans="2:9" ht="28.8" x14ac:dyDescent="0.3">
      <c r="B114" s="89" t="s">
        <v>6459</v>
      </c>
      <c r="C114" s="90" t="s">
        <v>6460</v>
      </c>
      <c r="D114" s="91" t="s">
        <v>6298</v>
      </c>
      <c r="E114" s="92">
        <v>13342.51</v>
      </c>
      <c r="F114" s="92"/>
      <c r="G114" s="92">
        <v>13342.51</v>
      </c>
      <c r="H114" s="68">
        <v>9</v>
      </c>
      <c r="I114" s="68"/>
    </row>
    <row r="115" spans="2:9" ht="28.8" x14ac:dyDescent="0.3">
      <c r="B115" s="89" t="s">
        <v>6461</v>
      </c>
      <c r="C115" s="90" t="s">
        <v>6462</v>
      </c>
      <c r="D115" s="91" t="s">
        <v>6357</v>
      </c>
      <c r="E115" s="92">
        <v>350.7</v>
      </c>
      <c r="F115" s="92"/>
      <c r="G115" s="92">
        <v>350.7</v>
      </c>
      <c r="H115" s="68">
        <v>9</v>
      </c>
      <c r="I115" s="68"/>
    </row>
    <row r="116" spans="2:9" ht="28.8" x14ac:dyDescent="0.3">
      <c r="B116" s="89" t="s">
        <v>6463</v>
      </c>
      <c r="C116" s="90" t="s">
        <v>6464</v>
      </c>
      <c r="D116" s="91" t="s">
        <v>6357</v>
      </c>
      <c r="E116" s="92">
        <v>373.73</v>
      </c>
      <c r="F116" s="92"/>
      <c r="G116" s="92">
        <v>373.73</v>
      </c>
      <c r="H116" s="68">
        <v>9</v>
      </c>
      <c r="I116" s="68"/>
    </row>
    <row r="117" spans="2:9" ht="28.8" x14ac:dyDescent="0.3">
      <c r="B117" s="89" t="s">
        <v>6465</v>
      </c>
      <c r="C117" s="90" t="s">
        <v>6466</v>
      </c>
      <c r="D117" s="91" t="s">
        <v>6357</v>
      </c>
      <c r="E117" s="92">
        <v>537.14</v>
      </c>
      <c r="F117" s="92"/>
      <c r="G117" s="92">
        <v>537.14</v>
      </c>
      <c r="H117" s="68">
        <v>9</v>
      </c>
      <c r="I117" s="68"/>
    </row>
    <row r="118" spans="2:9" ht="28.8" x14ac:dyDescent="0.3">
      <c r="B118" s="89" t="s">
        <v>6467</v>
      </c>
      <c r="C118" s="90" t="s">
        <v>6468</v>
      </c>
      <c r="D118" s="91" t="s">
        <v>6357</v>
      </c>
      <c r="E118" s="92">
        <v>787.6</v>
      </c>
      <c r="F118" s="92"/>
      <c r="G118" s="92">
        <v>787.6</v>
      </c>
      <c r="H118" s="68">
        <v>9</v>
      </c>
      <c r="I118" s="68"/>
    </row>
    <row r="119" spans="2:9" ht="28.8" x14ac:dyDescent="0.3">
      <c r="B119" s="89" t="s">
        <v>6469</v>
      </c>
      <c r="C119" s="90" t="s">
        <v>6470</v>
      </c>
      <c r="D119" s="91" t="s">
        <v>6357</v>
      </c>
      <c r="E119" s="92">
        <v>971.59</v>
      </c>
      <c r="F119" s="92"/>
      <c r="G119" s="92">
        <v>971.59</v>
      </c>
      <c r="H119" s="68">
        <v>9</v>
      </c>
      <c r="I119" s="68"/>
    </row>
    <row r="120" spans="2:9" ht="28.8" x14ac:dyDescent="0.3">
      <c r="B120" s="89" t="s">
        <v>6471</v>
      </c>
      <c r="C120" s="90" t="s">
        <v>6472</v>
      </c>
      <c r="D120" s="91" t="s">
        <v>6357</v>
      </c>
      <c r="E120" s="92">
        <v>1279.8599999999999</v>
      </c>
      <c r="F120" s="92"/>
      <c r="G120" s="92">
        <v>1279.8599999999999</v>
      </c>
      <c r="H120" s="68">
        <v>9</v>
      </c>
      <c r="I120" s="68"/>
    </row>
    <row r="121" spans="2:9" ht="28.8" x14ac:dyDescent="0.3">
      <c r="B121" s="89" t="s">
        <v>6473</v>
      </c>
      <c r="C121" s="90" t="s">
        <v>6474</v>
      </c>
      <c r="D121" s="91" t="s">
        <v>6357</v>
      </c>
      <c r="E121" s="92">
        <v>1379.01</v>
      </c>
      <c r="F121" s="92"/>
      <c r="G121" s="92">
        <v>1379.01</v>
      </c>
      <c r="H121" s="68">
        <v>9</v>
      </c>
      <c r="I121" s="68"/>
    </row>
    <row r="122" spans="2:9" ht="28.8" x14ac:dyDescent="0.3">
      <c r="B122" s="89" t="s">
        <v>6475</v>
      </c>
      <c r="C122" s="90" t="s">
        <v>6476</v>
      </c>
      <c r="D122" s="91" t="s">
        <v>6357</v>
      </c>
      <c r="E122" s="92">
        <v>1450.11</v>
      </c>
      <c r="F122" s="92"/>
      <c r="G122" s="92">
        <v>1450.11</v>
      </c>
      <c r="H122" s="68">
        <v>9</v>
      </c>
      <c r="I122" s="68"/>
    </row>
    <row r="123" spans="2:9" ht="28.8" x14ac:dyDescent="0.3">
      <c r="B123" s="89" t="s">
        <v>6477</v>
      </c>
      <c r="C123" s="90" t="s">
        <v>6478</v>
      </c>
      <c r="D123" s="91" t="s">
        <v>6357</v>
      </c>
      <c r="E123" s="92">
        <v>1859.39</v>
      </c>
      <c r="F123" s="92"/>
      <c r="G123" s="92">
        <v>1859.39</v>
      </c>
      <c r="H123" s="68">
        <v>9</v>
      </c>
      <c r="I123" s="68"/>
    </row>
    <row r="124" spans="2:9" ht="28.8" x14ac:dyDescent="0.3">
      <c r="B124" s="89" t="s">
        <v>6479</v>
      </c>
      <c r="C124" s="90" t="s">
        <v>6480</v>
      </c>
      <c r="D124" s="91" t="s">
        <v>6357</v>
      </c>
      <c r="E124" s="92">
        <v>592.09</v>
      </c>
      <c r="F124" s="92"/>
      <c r="G124" s="92">
        <v>592.09</v>
      </c>
      <c r="H124" s="68">
        <v>9</v>
      </c>
      <c r="I124" s="68"/>
    </row>
    <row r="125" spans="2:9" ht="28.8" x14ac:dyDescent="0.3">
      <c r="B125" s="89" t="s">
        <v>6481</v>
      </c>
      <c r="C125" s="90" t="s">
        <v>6482</v>
      </c>
      <c r="D125" s="91" t="s">
        <v>6357</v>
      </c>
      <c r="E125" s="92">
        <v>939.55</v>
      </c>
      <c r="F125" s="92"/>
      <c r="G125" s="92">
        <v>939.55</v>
      </c>
      <c r="H125" s="68">
        <v>9</v>
      </c>
      <c r="I125" s="68"/>
    </row>
    <row r="126" spans="2:9" ht="28.8" x14ac:dyDescent="0.3">
      <c r="B126" s="89" t="s">
        <v>6483</v>
      </c>
      <c r="C126" s="90" t="s">
        <v>6484</v>
      </c>
      <c r="D126" s="91" t="s">
        <v>6357</v>
      </c>
      <c r="E126" s="92">
        <v>4132.25</v>
      </c>
      <c r="F126" s="92"/>
      <c r="G126" s="92">
        <v>4132.25</v>
      </c>
      <c r="H126" s="68">
        <v>9</v>
      </c>
      <c r="I126" s="68"/>
    </row>
    <row r="127" spans="2:9" ht="28.8" x14ac:dyDescent="0.3">
      <c r="B127" s="89" t="s">
        <v>6485</v>
      </c>
      <c r="C127" s="90" t="s">
        <v>6486</v>
      </c>
      <c r="D127" s="91" t="s">
        <v>6357</v>
      </c>
      <c r="E127" s="92">
        <v>302.06</v>
      </c>
      <c r="F127" s="92"/>
      <c r="G127" s="92">
        <v>302.06</v>
      </c>
      <c r="H127" s="68">
        <v>9</v>
      </c>
      <c r="I127" s="68"/>
    </row>
    <row r="128" spans="2:9" ht="28.8" x14ac:dyDescent="0.3">
      <c r="B128" s="89" t="s">
        <v>6487</v>
      </c>
      <c r="C128" s="90" t="s">
        <v>6488</v>
      </c>
      <c r="D128" s="91" t="s">
        <v>6357</v>
      </c>
      <c r="E128" s="92">
        <v>397.54</v>
      </c>
      <c r="F128" s="92"/>
      <c r="G128" s="92">
        <v>397.54</v>
      </c>
      <c r="H128" s="68">
        <v>9</v>
      </c>
      <c r="I128" s="68"/>
    </row>
    <row r="129" spans="2:9" ht="28.8" x14ac:dyDescent="0.3">
      <c r="B129" s="89" t="s">
        <v>6489</v>
      </c>
      <c r="C129" s="90" t="s">
        <v>6490</v>
      </c>
      <c r="D129" s="91" t="s">
        <v>6357</v>
      </c>
      <c r="E129" s="92">
        <v>470.76</v>
      </c>
      <c r="F129" s="92"/>
      <c r="G129" s="92">
        <v>470.76</v>
      </c>
      <c r="H129" s="68">
        <v>9</v>
      </c>
      <c r="I129" s="68"/>
    </row>
    <row r="130" spans="2:9" ht="28.8" x14ac:dyDescent="0.3">
      <c r="B130" s="89" t="s">
        <v>6491</v>
      </c>
      <c r="C130" s="90" t="s">
        <v>6492</v>
      </c>
      <c r="D130" s="91" t="s">
        <v>6357</v>
      </c>
      <c r="E130" s="92">
        <v>256.41000000000003</v>
      </c>
      <c r="F130" s="92"/>
      <c r="G130" s="92">
        <v>256.41000000000003</v>
      </c>
      <c r="H130" s="68">
        <v>9</v>
      </c>
      <c r="I130" s="68"/>
    </row>
    <row r="131" spans="2:9" ht="28.8" x14ac:dyDescent="0.3">
      <c r="B131" s="89" t="s">
        <v>6493</v>
      </c>
      <c r="C131" s="90" t="s">
        <v>6494</v>
      </c>
      <c r="D131" s="91" t="s">
        <v>6357</v>
      </c>
      <c r="E131" s="92">
        <v>390.38</v>
      </c>
      <c r="F131" s="92"/>
      <c r="G131" s="92">
        <v>390.38</v>
      </c>
      <c r="H131" s="68">
        <v>9</v>
      </c>
      <c r="I131" s="68"/>
    </row>
    <row r="132" spans="2:9" ht="28.8" x14ac:dyDescent="0.3">
      <c r="B132" s="89" t="s">
        <v>6495</v>
      </c>
      <c r="C132" s="90" t="s">
        <v>6496</v>
      </c>
      <c r="D132" s="91" t="s">
        <v>6357</v>
      </c>
      <c r="E132" s="92">
        <v>572.78</v>
      </c>
      <c r="F132" s="92"/>
      <c r="G132" s="92">
        <v>572.78</v>
      </c>
      <c r="H132" s="68">
        <v>9</v>
      </c>
      <c r="I132" s="68"/>
    </row>
    <row r="133" spans="2:9" ht="28.8" x14ac:dyDescent="0.3">
      <c r="B133" s="89" t="s">
        <v>6497</v>
      </c>
      <c r="C133" s="90" t="s">
        <v>6498</v>
      </c>
      <c r="D133" s="91" t="s">
        <v>6357</v>
      </c>
      <c r="E133" s="92">
        <v>1652.42</v>
      </c>
      <c r="F133" s="92"/>
      <c r="G133" s="92">
        <v>1652.42</v>
      </c>
      <c r="H133" s="68">
        <v>9</v>
      </c>
      <c r="I133" s="68"/>
    </row>
    <row r="134" spans="2:9" ht="28.8" x14ac:dyDescent="0.3">
      <c r="B134" s="89" t="s">
        <v>6499</v>
      </c>
      <c r="C134" s="90" t="s">
        <v>6500</v>
      </c>
      <c r="D134" s="91" t="s">
        <v>6357</v>
      </c>
      <c r="E134" s="92">
        <v>1826.12</v>
      </c>
      <c r="F134" s="92"/>
      <c r="G134" s="92">
        <v>1826.12</v>
      </c>
      <c r="H134" s="68">
        <v>9</v>
      </c>
      <c r="I134" s="68"/>
    </row>
    <row r="135" spans="2:9" ht="28.8" x14ac:dyDescent="0.3">
      <c r="B135" s="89" t="s">
        <v>6501</v>
      </c>
      <c r="C135" s="90" t="s">
        <v>6502</v>
      </c>
      <c r="D135" s="91" t="s">
        <v>6357</v>
      </c>
      <c r="E135" s="92">
        <v>2513.19</v>
      </c>
      <c r="F135" s="92"/>
      <c r="G135" s="92">
        <v>2513.19</v>
      </c>
      <c r="H135" s="68">
        <v>9</v>
      </c>
      <c r="I135" s="68"/>
    </row>
    <row r="136" spans="2:9" ht="28.8" x14ac:dyDescent="0.3">
      <c r="B136" s="89" t="s">
        <v>6503</v>
      </c>
      <c r="C136" s="90" t="s">
        <v>6504</v>
      </c>
      <c r="D136" s="91" t="s">
        <v>6357</v>
      </c>
      <c r="E136" s="92">
        <v>454.95</v>
      </c>
      <c r="F136" s="92"/>
      <c r="G136" s="92">
        <v>454.95</v>
      </c>
      <c r="H136" s="68">
        <v>9</v>
      </c>
      <c r="I136" s="68"/>
    </row>
    <row r="137" spans="2:9" ht="28.8" x14ac:dyDescent="0.3">
      <c r="B137" s="89" t="s">
        <v>6505</v>
      </c>
      <c r="C137" s="90" t="s">
        <v>6506</v>
      </c>
      <c r="D137" s="91" t="s">
        <v>6357</v>
      </c>
      <c r="E137" s="92">
        <v>307.75</v>
      </c>
      <c r="F137" s="92"/>
      <c r="G137" s="92">
        <v>307.75</v>
      </c>
      <c r="H137" s="68">
        <v>9</v>
      </c>
      <c r="I137" s="68"/>
    </row>
    <row r="138" spans="2:9" ht="28.8" x14ac:dyDescent="0.3">
      <c r="B138" s="89" t="s">
        <v>6507</v>
      </c>
      <c r="C138" s="90" t="s">
        <v>6508</v>
      </c>
      <c r="D138" s="91" t="s">
        <v>6357</v>
      </c>
      <c r="E138" s="92">
        <v>588.48</v>
      </c>
      <c r="F138" s="92"/>
      <c r="G138" s="92">
        <v>588.48</v>
      </c>
      <c r="H138" s="68">
        <v>9</v>
      </c>
      <c r="I138" s="68"/>
    </row>
    <row r="139" spans="2:9" ht="28.8" x14ac:dyDescent="0.3">
      <c r="B139" s="89" t="s">
        <v>6509</v>
      </c>
      <c r="C139" s="90" t="s">
        <v>6510</v>
      </c>
      <c r="D139" s="91" t="s">
        <v>6357</v>
      </c>
      <c r="E139" s="92">
        <v>467.81</v>
      </c>
      <c r="F139" s="92"/>
      <c r="G139" s="92">
        <v>467.81</v>
      </c>
      <c r="H139" s="68">
        <v>9</v>
      </c>
      <c r="I139" s="68"/>
    </row>
    <row r="140" spans="2:9" ht="28.8" x14ac:dyDescent="0.3">
      <c r="B140" s="89" t="s">
        <v>6511</v>
      </c>
      <c r="C140" s="90" t="s">
        <v>6512</v>
      </c>
      <c r="D140" s="91" t="s">
        <v>6357</v>
      </c>
      <c r="E140" s="92">
        <v>496.5</v>
      </c>
      <c r="F140" s="92"/>
      <c r="G140" s="92">
        <v>496.5</v>
      </c>
      <c r="H140" s="68">
        <v>9</v>
      </c>
      <c r="I140" s="68"/>
    </row>
    <row r="141" spans="2:9" ht="28.8" x14ac:dyDescent="0.3">
      <c r="B141" s="89" t="s">
        <v>6513</v>
      </c>
      <c r="C141" s="90" t="s">
        <v>6514</v>
      </c>
      <c r="D141" s="91" t="s">
        <v>6357</v>
      </c>
      <c r="E141" s="92">
        <v>730.79</v>
      </c>
      <c r="F141" s="92"/>
      <c r="G141" s="92">
        <v>730.79</v>
      </c>
      <c r="H141" s="68">
        <v>9</v>
      </c>
      <c r="I141" s="68"/>
    </row>
    <row r="142" spans="2:9" ht="28.8" x14ac:dyDescent="0.3">
      <c r="B142" s="89" t="s">
        <v>6515</v>
      </c>
      <c r="C142" s="90" t="s">
        <v>6516</v>
      </c>
      <c r="D142" s="91" t="s">
        <v>6357</v>
      </c>
      <c r="E142" s="92">
        <v>1242.45</v>
      </c>
      <c r="F142" s="92"/>
      <c r="G142" s="92">
        <v>1242.45</v>
      </c>
      <c r="H142" s="68">
        <v>9</v>
      </c>
      <c r="I142" s="68"/>
    </row>
    <row r="143" spans="2:9" x14ac:dyDescent="0.3">
      <c r="B143" s="89" t="s">
        <v>6517</v>
      </c>
      <c r="C143" s="90" t="s">
        <v>6518</v>
      </c>
      <c r="D143" s="91" t="s">
        <v>6357</v>
      </c>
      <c r="E143" s="92">
        <v>960.37</v>
      </c>
      <c r="F143" s="92"/>
      <c r="G143" s="92">
        <v>960.37</v>
      </c>
      <c r="H143" s="68">
        <v>9</v>
      </c>
      <c r="I143" s="68"/>
    </row>
    <row r="144" spans="2:9" x14ac:dyDescent="0.3">
      <c r="B144" s="89" t="s">
        <v>6519</v>
      </c>
      <c r="C144" s="90" t="s">
        <v>6520</v>
      </c>
      <c r="D144" s="91" t="s">
        <v>6357</v>
      </c>
      <c r="E144" s="92">
        <v>1073.8</v>
      </c>
      <c r="F144" s="92"/>
      <c r="G144" s="92">
        <v>1073.8</v>
      </c>
      <c r="H144" s="68">
        <v>9</v>
      </c>
      <c r="I144" s="68"/>
    </row>
    <row r="145" spans="2:9" x14ac:dyDescent="0.3">
      <c r="B145" s="89" t="s">
        <v>6521</v>
      </c>
      <c r="C145" s="90" t="s">
        <v>6522</v>
      </c>
      <c r="D145" s="91" t="s">
        <v>6357</v>
      </c>
      <c r="E145" s="92">
        <v>1236.3499999999999</v>
      </c>
      <c r="F145" s="92"/>
      <c r="G145" s="92">
        <v>1236.3499999999999</v>
      </c>
      <c r="H145" s="68">
        <v>9</v>
      </c>
      <c r="I145" s="68"/>
    </row>
    <row r="146" spans="2:9" x14ac:dyDescent="0.3">
      <c r="B146" s="89" t="s">
        <v>6523</v>
      </c>
      <c r="C146" s="90" t="s">
        <v>6524</v>
      </c>
      <c r="D146" s="91" t="s">
        <v>6357</v>
      </c>
      <c r="E146" s="92">
        <v>1258.25</v>
      </c>
      <c r="F146" s="92"/>
      <c r="G146" s="92">
        <v>1258.25</v>
      </c>
      <c r="H146" s="68">
        <v>9</v>
      </c>
      <c r="I146" s="68"/>
    </row>
    <row r="147" spans="2:9" ht="28.8" x14ac:dyDescent="0.3">
      <c r="B147" s="89" t="s">
        <v>6525</v>
      </c>
      <c r="C147" s="90" t="s">
        <v>6526</v>
      </c>
      <c r="D147" s="91" t="s">
        <v>6357</v>
      </c>
      <c r="E147" s="92">
        <v>409.43</v>
      </c>
      <c r="F147" s="92"/>
      <c r="G147" s="92">
        <v>409.43</v>
      </c>
      <c r="H147" s="68">
        <v>9</v>
      </c>
      <c r="I147" s="68"/>
    </row>
    <row r="148" spans="2:9" ht="28.8" x14ac:dyDescent="0.3">
      <c r="B148" s="89" t="s">
        <v>6527</v>
      </c>
      <c r="C148" s="90" t="s">
        <v>6528</v>
      </c>
      <c r="D148" s="91" t="s">
        <v>6357</v>
      </c>
      <c r="E148" s="92">
        <v>742.55</v>
      </c>
      <c r="F148" s="92"/>
      <c r="G148" s="92">
        <v>742.55</v>
      </c>
      <c r="H148" s="68">
        <v>9</v>
      </c>
      <c r="I148" s="68"/>
    </row>
    <row r="149" spans="2:9" ht="28.8" x14ac:dyDescent="0.3">
      <c r="B149" s="89" t="s">
        <v>6529</v>
      </c>
      <c r="C149" s="90" t="s">
        <v>6530</v>
      </c>
      <c r="D149" s="91" t="s">
        <v>6357</v>
      </c>
      <c r="E149" s="92">
        <v>976.23</v>
      </c>
      <c r="F149" s="92"/>
      <c r="G149" s="92">
        <v>976.23</v>
      </c>
      <c r="H149" s="68">
        <v>9</v>
      </c>
      <c r="I149" s="68"/>
    </row>
    <row r="150" spans="2:9" ht="28.8" x14ac:dyDescent="0.3">
      <c r="B150" s="89" t="s">
        <v>6531</v>
      </c>
      <c r="C150" s="90" t="s">
        <v>6532</v>
      </c>
      <c r="D150" s="91" t="s">
        <v>6357</v>
      </c>
      <c r="E150" s="92">
        <v>1024.75</v>
      </c>
      <c r="F150" s="92"/>
      <c r="G150" s="92">
        <v>1024.75</v>
      </c>
      <c r="H150" s="68">
        <v>9</v>
      </c>
      <c r="I150" s="68"/>
    </row>
    <row r="151" spans="2:9" ht="28.8" x14ac:dyDescent="0.3">
      <c r="B151" s="89" t="s">
        <v>6533</v>
      </c>
      <c r="C151" s="90" t="s">
        <v>6534</v>
      </c>
      <c r="D151" s="91" t="s">
        <v>6357</v>
      </c>
      <c r="E151" s="92">
        <v>2121.8000000000002</v>
      </c>
      <c r="F151" s="92"/>
      <c r="G151" s="92">
        <v>2121.8000000000002</v>
      </c>
      <c r="H151" s="68">
        <v>9</v>
      </c>
      <c r="I151" s="68"/>
    </row>
    <row r="152" spans="2:9" x14ac:dyDescent="0.3">
      <c r="B152" s="89" t="s">
        <v>6535</v>
      </c>
      <c r="C152" s="90" t="s">
        <v>6536</v>
      </c>
      <c r="D152" s="91" t="s">
        <v>6357</v>
      </c>
      <c r="E152" s="92">
        <v>783.28</v>
      </c>
      <c r="F152" s="92"/>
      <c r="G152" s="92">
        <v>783.28</v>
      </c>
      <c r="H152" s="68">
        <v>9</v>
      </c>
      <c r="I152" s="68"/>
    </row>
    <row r="153" spans="2:9" x14ac:dyDescent="0.3">
      <c r="B153" s="89" t="s">
        <v>6537</v>
      </c>
      <c r="C153" s="90" t="s">
        <v>6538</v>
      </c>
      <c r="D153" s="91" t="s">
        <v>6382</v>
      </c>
      <c r="E153" s="92">
        <v>1350.69</v>
      </c>
      <c r="F153" s="92"/>
      <c r="G153" s="92">
        <v>1350.69</v>
      </c>
      <c r="H153" s="68">
        <v>9</v>
      </c>
      <c r="I153" s="68"/>
    </row>
    <row r="154" spans="2:9" x14ac:dyDescent="0.3">
      <c r="B154" s="89" t="s">
        <v>6539</v>
      </c>
      <c r="C154" s="90" t="s">
        <v>6540</v>
      </c>
      <c r="D154" s="91" t="s">
        <v>6382</v>
      </c>
      <c r="E154" s="92">
        <v>1481.7</v>
      </c>
      <c r="F154" s="92"/>
      <c r="G154" s="92">
        <v>1481.7</v>
      </c>
      <c r="H154" s="68">
        <v>9</v>
      </c>
      <c r="I154" s="68"/>
    </row>
    <row r="155" spans="2:9" x14ac:dyDescent="0.3">
      <c r="B155" s="89" t="s">
        <v>6541</v>
      </c>
      <c r="C155" s="90" t="s">
        <v>6542</v>
      </c>
      <c r="D155" s="91" t="s">
        <v>6357</v>
      </c>
      <c r="E155" s="92">
        <v>76.48</v>
      </c>
      <c r="F155" s="92"/>
      <c r="G155" s="92">
        <v>76.48</v>
      </c>
      <c r="H155" s="68">
        <v>9</v>
      </c>
      <c r="I155" s="68"/>
    </row>
    <row r="156" spans="2:9" x14ac:dyDescent="0.3">
      <c r="B156" s="89" t="s">
        <v>6543</v>
      </c>
      <c r="C156" s="90" t="s">
        <v>6544</v>
      </c>
      <c r="D156" s="91" t="s">
        <v>6357</v>
      </c>
      <c r="E156" s="92">
        <v>142.13</v>
      </c>
      <c r="F156" s="92"/>
      <c r="G156" s="92">
        <v>142.13</v>
      </c>
      <c r="H156" s="68">
        <v>9</v>
      </c>
      <c r="I156" s="68"/>
    </row>
    <row r="157" spans="2:9" ht="28.8" x14ac:dyDescent="0.3">
      <c r="B157" s="89" t="s">
        <v>6545</v>
      </c>
      <c r="C157" s="90" t="s">
        <v>6546</v>
      </c>
      <c r="D157" s="91" t="s">
        <v>6298</v>
      </c>
      <c r="E157" s="92">
        <v>2876.42</v>
      </c>
      <c r="F157" s="92"/>
      <c r="G157" s="92">
        <v>2876.42</v>
      </c>
      <c r="H157" s="68">
        <v>9</v>
      </c>
      <c r="I157" s="68"/>
    </row>
    <row r="158" spans="2:9" x14ac:dyDescent="0.3">
      <c r="B158" s="89" t="s">
        <v>6547</v>
      </c>
      <c r="C158" s="90" t="s">
        <v>6548</v>
      </c>
      <c r="D158" s="91" t="s">
        <v>6549</v>
      </c>
      <c r="E158" s="92">
        <v>330.61</v>
      </c>
      <c r="F158" s="92"/>
      <c r="G158" s="92">
        <v>330.61</v>
      </c>
      <c r="H158" s="68">
        <v>9</v>
      </c>
      <c r="I158" s="68"/>
    </row>
    <row r="159" spans="2:9" x14ac:dyDescent="0.3">
      <c r="B159" s="89" t="s">
        <v>6550</v>
      </c>
      <c r="C159" s="90" t="s">
        <v>6551</v>
      </c>
      <c r="D159" s="91" t="s">
        <v>6549</v>
      </c>
      <c r="E159" s="92">
        <v>297.70999999999998</v>
      </c>
      <c r="F159" s="92"/>
      <c r="G159" s="92">
        <v>297.70999999999998</v>
      </c>
      <c r="H159" s="68">
        <v>9</v>
      </c>
      <c r="I159" s="68"/>
    </row>
    <row r="160" spans="2:9" x14ac:dyDescent="0.3">
      <c r="B160" s="89" t="s">
        <v>6552</v>
      </c>
      <c r="C160" s="90" t="s">
        <v>6553</v>
      </c>
      <c r="D160" s="91" t="s">
        <v>6549</v>
      </c>
      <c r="E160" s="92">
        <v>309.68</v>
      </c>
      <c r="F160" s="92"/>
      <c r="G160" s="92">
        <v>309.68</v>
      </c>
      <c r="H160" s="68">
        <v>9</v>
      </c>
      <c r="I160" s="68"/>
    </row>
    <row r="161" spans="2:9" x14ac:dyDescent="0.3">
      <c r="B161" s="89" t="s">
        <v>6554</v>
      </c>
      <c r="C161" s="90" t="s">
        <v>6555</v>
      </c>
      <c r="D161" s="91" t="s">
        <v>6549</v>
      </c>
      <c r="E161" s="92">
        <v>283.70999999999998</v>
      </c>
      <c r="F161" s="92"/>
      <c r="G161" s="92">
        <v>283.70999999999998</v>
      </c>
      <c r="H161" s="68">
        <v>9</v>
      </c>
      <c r="I161" s="68"/>
    </row>
    <row r="162" spans="2:9" x14ac:dyDescent="0.3">
      <c r="B162" s="89" t="s">
        <v>6556</v>
      </c>
      <c r="C162" s="90" t="s">
        <v>6557</v>
      </c>
      <c r="D162" s="91" t="s">
        <v>6249</v>
      </c>
      <c r="E162" s="92">
        <v>1944.98</v>
      </c>
      <c r="F162" s="92"/>
      <c r="G162" s="92">
        <v>1944.98</v>
      </c>
      <c r="H162" s="68">
        <v>9</v>
      </c>
      <c r="I162" s="68"/>
    </row>
    <row r="163" spans="2:9" x14ac:dyDescent="0.3">
      <c r="B163" s="89" t="s">
        <v>6558</v>
      </c>
      <c r="C163" s="90" t="s">
        <v>6559</v>
      </c>
      <c r="D163" s="91" t="s">
        <v>6560</v>
      </c>
      <c r="E163" s="92">
        <v>2963.86</v>
      </c>
      <c r="F163" s="92"/>
      <c r="G163" s="92">
        <v>2963.86</v>
      </c>
      <c r="H163" s="68">
        <v>9</v>
      </c>
      <c r="I163" s="68"/>
    </row>
    <row r="164" spans="2:9" x14ac:dyDescent="0.3">
      <c r="B164" s="89" t="s">
        <v>6561</v>
      </c>
      <c r="C164" s="90" t="s">
        <v>6562</v>
      </c>
      <c r="D164" s="91" t="s">
        <v>6249</v>
      </c>
      <c r="E164" s="92">
        <v>355.65</v>
      </c>
      <c r="F164" s="92"/>
      <c r="G164" s="92">
        <v>355.65</v>
      </c>
      <c r="H164" s="68">
        <v>9</v>
      </c>
      <c r="I164" s="68"/>
    </row>
    <row r="165" spans="2:9" ht="28.8" x14ac:dyDescent="0.3">
      <c r="B165" s="89" t="s">
        <v>6563</v>
      </c>
      <c r="C165" s="90" t="s">
        <v>6564</v>
      </c>
      <c r="D165" s="91" t="s">
        <v>6382</v>
      </c>
      <c r="E165" s="92">
        <v>1598.85</v>
      </c>
      <c r="F165" s="92"/>
      <c r="G165" s="92">
        <v>1598.85</v>
      </c>
      <c r="H165" s="68">
        <v>9</v>
      </c>
      <c r="I165" s="68"/>
    </row>
    <row r="166" spans="2:9" ht="28.8" x14ac:dyDescent="0.3">
      <c r="B166" s="89" t="s">
        <v>6565</v>
      </c>
      <c r="C166" s="90" t="s">
        <v>6566</v>
      </c>
      <c r="D166" s="91" t="s">
        <v>6249</v>
      </c>
      <c r="E166" s="92">
        <v>1273.5</v>
      </c>
      <c r="F166" s="92">
        <v>377.75</v>
      </c>
      <c r="G166" s="92">
        <v>1651.25</v>
      </c>
      <c r="H166" s="68">
        <v>9</v>
      </c>
      <c r="I166" s="68"/>
    </row>
    <row r="167" spans="2:9" x14ac:dyDescent="0.3">
      <c r="B167" s="89" t="s">
        <v>6567</v>
      </c>
      <c r="C167" s="90" t="s">
        <v>6568</v>
      </c>
      <c r="D167" s="91" t="s">
        <v>6249</v>
      </c>
      <c r="E167" s="92">
        <v>744.14</v>
      </c>
      <c r="F167" s="92"/>
      <c r="G167" s="92">
        <v>744.14</v>
      </c>
      <c r="H167" s="68">
        <v>9</v>
      </c>
      <c r="I167" s="68"/>
    </row>
    <row r="168" spans="2:9" x14ac:dyDescent="0.3">
      <c r="B168" s="89" t="s">
        <v>6569</v>
      </c>
      <c r="C168" s="90" t="s">
        <v>6570</v>
      </c>
      <c r="D168" s="91" t="s">
        <v>6249</v>
      </c>
      <c r="E168" s="92">
        <v>5317.07</v>
      </c>
      <c r="F168" s="92"/>
      <c r="G168" s="92">
        <v>5317.07</v>
      </c>
      <c r="H168" s="68">
        <v>9</v>
      </c>
      <c r="I168" s="68"/>
    </row>
    <row r="169" spans="2:9" x14ac:dyDescent="0.3">
      <c r="B169" s="89" t="s">
        <v>6571</v>
      </c>
      <c r="C169" s="90" t="s">
        <v>6572</v>
      </c>
      <c r="D169" s="91" t="s">
        <v>6249</v>
      </c>
      <c r="E169" s="92">
        <v>3893.25</v>
      </c>
      <c r="F169" s="92"/>
      <c r="G169" s="92">
        <v>3893.25</v>
      </c>
      <c r="H169" s="68">
        <v>9</v>
      </c>
      <c r="I169" s="68"/>
    </row>
    <row r="170" spans="2:9" x14ac:dyDescent="0.3">
      <c r="B170" s="89" t="s">
        <v>6573</v>
      </c>
      <c r="C170" s="90" t="s">
        <v>6574</v>
      </c>
      <c r="D170" s="91" t="s">
        <v>6249</v>
      </c>
      <c r="E170" s="92">
        <v>6073.55</v>
      </c>
      <c r="F170" s="92"/>
      <c r="G170" s="92">
        <v>6073.55</v>
      </c>
      <c r="H170" s="68">
        <v>9</v>
      </c>
      <c r="I170" s="68"/>
    </row>
    <row r="171" spans="2:9" x14ac:dyDescent="0.3">
      <c r="B171" s="89" t="s">
        <v>6575</v>
      </c>
      <c r="C171" s="90" t="s">
        <v>6576</v>
      </c>
      <c r="D171" s="91"/>
      <c r="E171" s="92"/>
      <c r="F171" s="92"/>
      <c r="G171" s="92"/>
      <c r="H171" s="68">
        <v>2</v>
      </c>
      <c r="I171" s="68"/>
    </row>
    <row r="172" spans="2:9" x14ac:dyDescent="0.3">
      <c r="B172" s="89" t="s">
        <v>6577</v>
      </c>
      <c r="C172" s="90" t="s">
        <v>6578</v>
      </c>
      <c r="D172" s="91"/>
      <c r="E172" s="92"/>
      <c r="F172" s="92"/>
      <c r="G172" s="92"/>
      <c r="H172" s="68">
        <v>5</v>
      </c>
      <c r="I172" s="68"/>
    </row>
    <row r="173" spans="2:9" x14ac:dyDescent="0.3">
      <c r="B173" s="89" t="s">
        <v>6579</v>
      </c>
      <c r="C173" s="90" t="s">
        <v>6580</v>
      </c>
      <c r="D173" s="91" t="s">
        <v>6301</v>
      </c>
      <c r="E173" s="92">
        <v>323.98</v>
      </c>
      <c r="F173" s="92">
        <v>93.29</v>
      </c>
      <c r="G173" s="92">
        <v>417.27</v>
      </c>
      <c r="H173" s="68">
        <v>9</v>
      </c>
      <c r="I173" s="68"/>
    </row>
    <row r="174" spans="2:9" x14ac:dyDescent="0.3">
      <c r="B174" s="89" t="s">
        <v>6581</v>
      </c>
      <c r="C174" s="90" t="s">
        <v>6582</v>
      </c>
      <c r="D174" s="91" t="s">
        <v>6301</v>
      </c>
      <c r="E174" s="92">
        <v>501.25</v>
      </c>
      <c r="F174" s="92">
        <v>235.18</v>
      </c>
      <c r="G174" s="92">
        <v>736.43</v>
      </c>
      <c r="H174" s="68">
        <v>9</v>
      </c>
      <c r="I174" s="68"/>
    </row>
    <row r="175" spans="2:9" ht="28.8" x14ac:dyDescent="0.3">
      <c r="B175" s="89" t="s">
        <v>6583</v>
      </c>
      <c r="C175" s="90" t="s">
        <v>6584</v>
      </c>
      <c r="D175" s="91" t="s">
        <v>6585</v>
      </c>
      <c r="E175" s="92">
        <v>582.04999999999995</v>
      </c>
      <c r="F175" s="92"/>
      <c r="G175" s="92">
        <v>582.04999999999995</v>
      </c>
      <c r="H175" s="68">
        <v>9</v>
      </c>
      <c r="I175" s="68"/>
    </row>
    <row r="176" spans="2:9" x14ac:dyDescent="0.3">
      <c r="B176" s="89" t="s">
        <v>6586</v>
      </c>
      <c r="C176" s="90" t="s">
        <v>6587</v>
      </c>
      <c r="D176" s="91" t="s">
        <v>6301</v>
      </c>
      <c r="E176" s="92">
        <v>11.85</v>
      </c>
      <c r="F176" s="92">
        <v>5.13</v>
      </c>
      <c r="G176" s="92">
        <v>16.98</v>
      </c>
      <c r="H176" s="68">
        <v>9</v>
      </c>
      <c r="I176" s="68"/>
    </row>
    <row r="177" spans="2:9" x14ac:dyDescent="0.3">
      <c r="B177" s="89" t="s">
        <v>6588</v>
      </c>
      <c r="C177" s="90" t="s">
        <v>6589</v>
      </c>
      <c r="D177" s="91"/>
      <c r="E177" s="92"/>
      <c r="F177" s="92"/>
      <c r="G177" s="92"/>
      <c r="H177" s="68">
        <v>5</v>
      </c>
      <c r="I177" s="68"/>
    </row>
    <row r="178" spans="2:9" x14ac:dyDescent="0.3">
      <c r="B178" s="89" t="s">
        <v>6590</v>
      </c>
      <c r="C178" s="90" t="s">
        <v>6591</v>
      </c>
      <c r="D178" s="91" t="s">
        <v>6585</v>
      </c>
      <c r="E178" s="92">
        <v>525.09</v>
      </c>
      <c r="F178" s="92">
        <v>59.99</v>
      </c>
      <c r="G178" s="92">
        <v>585.08000000000004</v>
      </c>
      <c r="H178" s="68">
        <v>9</v>
      </c>
      <c r="I178" s="68"/>
    </row>
    <row r="179" spans="2:9" ht="28.8" x14ac:dyDescent="0.3">
      <c r="B179" s="89" t="s">
        <v>6592</v>
      </c>
      <c r="C179" s="90" t="s">
        <v>6593</v>
      </c>
      <c r="D179" s="91" t="s">
        <v>6585</v>
      </c>
      <c r="E179" s="92">
        <v>837.19</v>
      </c>
      <c r="F179" s="92">
        <v>100.81</v>
      </c>
      <c r="G179" s="92">
        <v>938</v>
      </c>
      <c r="H179" s="68">
        <v>9</v>
      </c>
      <c r="I179" s="68"/>
    </row>
    <row r="180" spans="2:9" ht="28.8" x14ac:dyDescent="0.3">
      <c r="B180" s="89" t="s">
        <v>6594</v>
      </c>
      <c r="C180" s="90" t="s">
        <v>6595</v>
      </c>
      <c r="D180" s="91" t="s">
        <v>6585</v>
      </c>
      <c r="E180" s="92">
        <v>761.86</v>
      </c>
      <c r="F180" s="92">
        <v>100.81</v>
      </c>
      <c r="G180" s="92">
        <v>862.67</v>
      </c>
      <c r="H180" s="68">
        <v>9</v>
      </c>
      <c r="I180" s="68"/>
    </row>
    <row r="181" spans="2:9" x14ac:dyDescent="0.3">
      <c r="B181" s="89" t="s">
        <v>6596</v>
      </c>
      <c r="C181" s="90" t="s">
        <v>6597</v>
      </c>
      <c r="D181" s="91" t="s">
        <v>6585</v>
      </c>
      <c r="E181" s="92">
        <v>499.69</v>
      </c>
      <c r="F181" s="92">
        <v>59.99</v>
      </c>
      <c r="G181" s="92">
        <v>559.67999999999995</v>
      </c>
      <c r="H181" s="68">
        <v>9</v>
      </c>
      <c r="I181" s="68"/>
    </row>
    <row r="182" spans="2:9" x14ac:dyDescent="0.3">
      <c r="B182" s="89" t="s">
        <v>6598</v>
      </c>
      <c r="C182" s="90" t="s">
        <v>6599</v>
      </c>
      <c r="D182" s="91" t="s">
        <v>6585</v>
      </c>
      <c r="E182" s="92">
        <v>400.49</v>
      </c>
      <c r="F182" s="92">
        <v>20</v>
      </c>
      <c r="G182" s="92">
        <v>420.49</v>
      </c>
      <c r="H182" s="68">
        <v>9</v>
      </c>
      <c r="I182" s="68"/>
    </row>
    <row r="183" spans="2:9" x14ac:dyDescent="0.3">
      <c r="B183" s="89" t="s">
        <v>6600</v>
      </c>
      <c r="C183" s="90" t="s">
        <v>6601</v>
      </c>
      <c r="D183" s="91"/>
      <c r="E183" s="92"/>
      <c r="F183" s="92"/>
      <c r="G183" s="92"/>
      <c r="H183" s="68">
        <v>5</v>
      </c>
      <c r="I183" s="68"/>
    </row>
    <row r="184" spans="2:9" x14ac:dyDescent="0.3">
      <c r="B184" s="89" t="s">
        <v>6602</v>
      </c>
      <c r="C184" s="90" t="s">
        <v>6603</v>
      </c>
      <c r="D184" s="91" t="s">
        <v>6301</v>
      </c>
      <c r="E184" s="92">
        <v>0.5</v>
      </c>
      <c r="F184" s="92">
        <v>1.45</v>
      </c>
      <c r="G184" s="92">
        <v>1.95</v>
      </c>
      <c r="H184" s="68">
        <v>9</v>
      </c>
      <c r="I184" s="68"/>
    </row>
    <row r="185" spans="2:9" x14ac:dyDescent="0.3">
      <c r="B185" s="89" t="s">
        <v>6604</v>
      </c>
      <c r="C185" s="90" t="s">
        <v>6605</v>
      </c>
      <c r="D185" s="91" t="s">
        <v>6301</v>
      </c>
      <c r="E185" s="92">
        <v>4.4800000000000004</v>
      </c>
      <c r="F185" s="92">
        <v>14.32</v>
      </c>
      <c r="G185" s="92">
        <v>18.8</v>
      </c>
      <c r="H185" s="68">
        <v>9</v>
      </c>
      <c r="I185" s="68"/>
    </row>
    <row r="186" spans="2:9" x14ac:dyDescent="0.3">
      <c r="B186" s="89" t="s">
        <v>6606</v>
      </c>
      <c r="C186" s="90" t="s">
        <v>6607</v>
      </c>
      <c r="D186" s="91" t="s">
        <v>6301</v>
      </c>
      <c r="E186" s="92">
        <v>16.21</v>
      </c>
      <c r="F186" s="92">
        <v>21.34</v>
      </c>
      <c r="G186" s="92">
        <v>37.549999999999997</v>
      </c>
      <c r="H186" s="68">
        <v>9</v>
      </c>
      <c r="I186" s="68"/>
    </row>
    <row r="187" spans="2:9" x14ac:dyDescent="0.3">
      <c r="B187" s="89" t="s">
        <v>6608</v>
      </c>
      <c r="C187" s="90" t="s">
        <v>6609</v>
      </c>
      <c r="D187" s="91" t="s">
        <v>6301</v>
      </c>
      <c r="E187" s="92">
        <v>47.62</v>
      </c>
      <c r="F187" s="92">
        <v>38.69</v>
      </c>
      <c r="G187" s="92">
        <v>86.31</v>
      </c>
      <c r="H187" s="68">
        <v>9</v>
      </c>
      <c r="I187" s="68"/>
    </row>
    <row r="188" spans="2:9" x14ac:dyDescent="0.3">
      <c r="B188" s="89" t="s">
        <v>6610</v>
      </c>
      <c r="C188" s="90" t="s">
        <v>6611</v>
      </c>
      <c r="D188" s="91" t="s">
        <v>6301</v>
      </c>
      <c r="E188" s="92">
        <v>47.62</v>
      </c>
      <c r="F188" s="92">
        <v>38.44</v>
      </c>
      <c r="G188" s="92">
        <v>86.06</v>
      </c>
      <c r="H188" s="68">
        <v>9</v>
      </c>
      <c r="I188" s="68"/>
    </row>
    <row r="189" spans="2:9" ht="28.8" x14ac:dyDescent="0.3">
      <c r="B189" s="89" t="s">
        <v>6612</v>
      </c>
      <c r="C189" s="90" t="s">
        <v>6613</v>
      </c>
      <c r="D189" s="91" t="s">
        <v>6614</v>
      </c>
      <c r="E189" s="92">
        <v>32.67</v>
      </c>
      <c r="F189" s="92">
        <v>0.73</v>
      </c>
      <c r="G189" s="92">
        <v>33.4</v>
      </c>
      <c r="H189" s="68">
        <v>9</v>
      </c>
      <c r="I189" s="68"/>
    </row>
    <row r="190" spans="2:9" x14ac:dyDescent="0.3">
      <c r="B190" s="89" t="s">
        <v>6615</v>
      </c>
      <c r="C190" s="90" t="s">
        <v>6616</v>
      </c>
      <c r="D190" s="91" t="s">
        <v>6301</v>
      </c>
      <c r="E190" s="92">
        <v>10.37</v>
      </c>
      <c r="F190" s="92">
        <v>2.9</v>
      </c>
      <c r="G190" s="92">
        <v>13.27</v>
      </c>
      <c r="H190" s="68">
        <v>9</v>
      </c>
      <c r="I190" s="68"/>
    </row>
    <row r="191" spans="2:9" x14ac:dyDescent="0.3">
      <c r="B191" s="89" t="s">
        <v>6617</v>
      </c>
      <c r="C191" s="90" t="s">
        <v>6618</v>
      </c>
      <c r="D191" s="91" t="s">
        <v>6301</v>
      </c>
      <c r="E191" s="92">
        <v>68.63</v>
      </c>
      <c r="F191" s="92">
        <v>27.67</v>
      </c>
      <c r="G191" s="92">
        <v>96.3</v>
      </c>
      <c r="H191" s="68">
        <v>9</v>
      </c>
      <c r="I191" s="68"/>
    </row>
    <row r="192" spans="2:9" x14ac:dyDescent="0.3">
      <c r="B192" s="89" t="s">
        <v>6619</v>
      </c>
      <c r="C192" s="90" t="s">
        <v>6620</v>
      </c>
      <c r="D192" s="91" t="s">
        <v>6301</v>
      </c>
      <c r="E192" s="92">
        <v>75.61</v>
      </c>
      <c r="F192" s="92">
        <v>27.67</v>
      </c>
      <c r="G192" s="92">
        <v>103.28</v>
      </c>
      <c r="H192" s="68">
        <v>9</v>
      </c>
      <c r="I192" s="68"/>
    </row>
    <row r="193" spans="2:9" x14ac:dyDescent="0.3">
      <c r="B193" s="89" t="s">
        <v>6621</v>
      </c>
      <c r="C193" s="90" t="s">
        <v>6622</v>
      </c>
      <c r="D193" s="91" t="s">
        <v>6301</v>
      </c>
      <c r="E193" s="92">
        <v>84.04</v>
      </c>
      <c r="F193" s="92">
        <v>27.67</v>
      </c>
      <c r="G193" s="92">
        <v>111.71</v>
      </c>
      <c r="H193" s="68">
        <v>9</v>
      </c>
      <c r="I193" s="68"/>
    </row>
    <row r="194" spans="2:9" ht="28.8" x14ac:dyDescent="0.3">
      <c r="B194" s="89" t="s">
        <v>6623</v>
      </c>
      <c r="C194" s="90" t="s">
        <v>6624</v>
      </c>
      <c r="D194" s="91" t="s">
        <v>6382</v>
      </c>
      <c r="E194" s="92">
        <v>45.83</v>
      </c>
      <c r="F194" s="92">
        <v>31.93</v>
      </c>
      <c r="G194" s="92">
        <v>77.760000000000005</v>
      </c>
      <c r="H194" s="68">
        <v>9</v>
      </c>
      <c r="I194" s="68"/>
    </row>
    <row r="195" spans="2:9" x14ac:dyDescent="0.3">
      <c r="B195" s="89" t="s">
        <v>6625</v>
      </c>
      <c r="C195" s="90" t="s">
        <v>6626</v>
      </c>
      <c r="D195" s="91"/>
      <c r="E195" s="92"/>
      <c r="F195" s="92"/>
      <c r="G195" s="92"/>
      <c r="H195" s="68">
        <v>5</v>
      </c>
      <c r="I195" s="68"/>
    </row>
    <row r="196" spans="2:9" x14ac:dyDescent="0.3">
      <c r="B196" s="89" t="s">
        <v>6627</v>
      </c>
      <c r="C196" s="90" t="s">
        <v>6628</v>
      </c>
      <c r="D196" s="91" t="s">
        <v>6357</v>
      </c>
      <c r="E196" s="92"/>
      <c r="F196" s="92">
        <v>9.01</v>
      </c>
      <c r="G196" s="92">
        <v>9.01</v>
      </c>
      <c r="H196" s="68">
        <v>9</v>
      </c>
      <c r="I196" s="68"/>
    </row>
    <row r="197" spans="2:9" ht="28.8" x14ac:dyDescent="0.3">
      <c r="B197" s="89" t="s">
        <v>6629</v>
      </c>
      <c r="C197" s="90" t="s">
        <v>6630</v>
      </c>
      <c r="D197" s="91" t="s">
        <v>6357</v>
      </c>
      <c r="E197" s="92"/>
      <c r="F197" s="92">
        <v>22.65</v>
      </c>
      <c r="G197" s="92">
        <v>22.65</v>
      </c>
      <c r="H197" s="68">
        <v>9</v>
      </c>
      <c r="I197" s="68"/>
    </row>
    <row r="198" spans="2:9" ht="28.8" x14ac:dyDescent="0.3">
      <c r="B198" s="89" t="s">
        <v>6631</v>
      </c>
      <c r="C198" s="90" t="s">
        <v>6632</v>
      </c>
      <c r="D198" s="91" t="s">
        <v>6301</v>
      </c>
      <c r="E198" s="92"/>
      <c r="F198" s="92">
        <v>9.01</v>
      </c>
      <c r="G198" s="92">
        <v>9.01</v>
      </c>
      <c r="H198" s="68">
        <v>9</v>
      </c>
      <c r="I198" s="68"/>
    </row>
    <row r="199" spans="2:9" ht="28.8" x14ac:dyDescent="0.3">
      <c r="B199" s="89" t="s">
        <v>6633</v>
      </c>
      <c r="C199" s="90" t="s">
        <v>6634</v>
      </c>
      <c r="D199" s="91" t="s">
        <v>6301</v>
      </c>
      <c r="E199" s="92"/>
      <c r="F199" s="92">
        <v>22.65</v>
      </c>
      <c r="G199" s="92">
        <v>22.65</v>
      </c>
      <c r="H199" s="68">
        <v>9</v>
      </c>
      <c r="I199" s="68"/>
    </row>
    <row r="200" spans="2:9" ht="28.8" x14ac:dyDescent="0.3">
      <c r="B200" s="89" t="s">
        <v>6635</v>
      </c>
      <c r="C200" s="90" t="s">
        <v>6636</v>
      </c>
      <c r="D200" s="91" t="s">
        <v>6585</v>
      </c>
      <c r="E200" s="92">
        <v>1485.13</v>
      </c>
      <c r="F200" s="92"/>
      <c r="G200" s="92">
        <v>1485.13</v>
      </c>
      <c r="H200" s="68">
        <v>9</v>
      </c>
      <c r="I200" s="68"/>
    </row>
    <row r="201" spans="2:9" x14ac:dyDescent="0.3">
      <c r="B201" s="89" t="s">
        <v>6637</v>
      </c>
      <c r="C201" s="90" t="s">
        <v>6638</v>
      </c>
      <c r="D201" s="91" t="s">
        <v>6639</v>
      </c>
      <c r="E201" s="92">
        <v>15.7</v>
      </c>
      <c r="F201" s="92">
        <v>3.48</v>
      </c>
      <c r="G201" s="92">
        <v>19.18</v>
      </c>
      <c r="H201" s="68">
        <v>9</v>
      </c>
      <c r="I201" s="68"/>
    </row>
    <row r="202" spans="2:9" x14ac:dyDescent="0.3">
      <c r="B202" s="89" t="s">
        <v>6640</v>
      </c>
      <c r="C202" s="90" t="s">
        <v>6641</v>
      </c>
      <c r="D202" s="91" t="s">
        <v>6614</v>
      </c>
      <c r="E202" s="92">
        <v>6.86</v>
      </c>
      <c r="F202" s="92">
        <v>3.48</v>
      </c>
      <c r="G202" s="92">
        <v>10.34</v>
      </c>
      <c r="H202" s="68">
        <v>9</v>
      </c>
      <c r="I202" s="68"/>
    </row>
    <row r="203" spans="2:9" x14ac:dyDescent="0.3">
      <c r="B203" s="89" t="s">
        <v>6642</v>
      </c>
      <c r="C203" s="90" t="s">
        <v>6643</v>
      </c>
      <c r="D203" s="91"/>
      <c r="E203" s="92"/>
      <c r="F203" s="92"/>
      <c r="G203" s="92"/>
      <c r="H203" s="68">
        <v>5</v>
      </c>
      <c r="I203" s="68"/>
    </row>
    <row r="204" spans="2:9" ht="28.8" x14ac:dyDescent="0.3">
      <c r="B204" s="89" t="s">
        <v>6644</v>
      </c>
      <c r="C204" s="90" t="s">
        <v>6645</v>
      </c>
      <c r="D204" s="91" t="s">
        <v>6585</v>
      </c>
      <c r="E204" s="92">
        <v>7012.08</v>
      </c>
      <c r="F204" s="92">
        <v>2568.6</v>
      </c>
      <c r="G204" s="92">
        <v>9580.68</v>
      </c>
      <c r="H204" s="68">
        <v>9</v>
      </c>
      <c r="I204" s="68"/>
    </row>
    <row r="205" spans="2:9" ht="28.8" x14ac:dyDescent="0.3">
      <c r="B205" s="89" t="s">
        <v>6646</v>
      </c>
      <c r="C205" s="90" t="s">
        <v>6647</v>
      </c>
      <c r="D205" s="91" t="s">
        <v>6585</v>
      </c>
      <c r="E205" s="92">
        <v>13475.49</v>
      </c>
      <c r="F205" s="92">
        <v>2568.6</v>
      </c>
      <c r="G205" s="92">
        <v>16044.09</v>
      </c>
      <c r="H205" s="68">
        <v>9</v>
      </c>
      <c r="I205" s="68"/>
    </row>
    <row r="206" spans="2:9" x14ac:dyDescent="0.3">
      <c r="B206" s="89" t="s">
        <v>6648</v>
      </c>
      <c r="C206" s="90" t="s">
        <v>6649</v>
      </c>
      <c r="D206" s="91"/>
      <c r="E206" s="92"/>
      <c r="F206" s="92"/>
      <c r="G206" s="92"/>
      <c r="H206" s="68">
        <v>5</v>
      </c>
      <c r="I206" s="68"/>
    </row>
    <row r="207" spans="2:9" x14ac:dyDescent="0.3">
      <c r="B207" s="89" t="s">
        <v>6650</v>
      </c>
      <c r="C207" s="93" t="s">
        <v>6651</v>
      </c>
      <c r="D207" s="94" t="s">
        <v>6301</v>
      </c>
      <c r="E207" s="95">
        <v>554.42999999999995</v>
      </c>
      <c r="F207" s="95">
        <v>66.650000000000006</v>
      </c>
      <c r="G207" s="95">
        <v>621.08000000000004</v>
      </c>
      <c r="H207" s="68">
        <v>9</v>
      </c>
      <c r="I207" s="68"/>
    </row>
    <row r="208" spans="2:9" x14ac:dyDescent="0.3">
      <c r="B208" s="89" t="s">
        <v>6652</v>
      </c>
      <c r="C208" s="90" t="s">
        <v>6653</v>
      </c>
      <c r="D208" s="91" t="s">
        <v>6301</v>
      </c>
      <c r="E208" s="92">
        <v>358.72</v>
      </c>
      <c r="F208" s="92">
        <v>19.260000000000002</v>
      </c>
      <c r="G208" s="92">
        <v>377.98</v>
      </c>
      <c r="H208" s="68">
        <v>9</v>
      </c>
      <c r="I208" s="68"/>
    </row>
    <row r="209" spans="2:9" x14ac:dyDescent="0.3">
      <c r="B209" s="89" t="s">
        <v>6654</v>
      </c>
      <c r="C209" s="90" t="s">
        <v>6655</v>
      </c>
      <c r="D209" s="91" t="s">
        <v>6301</v>
      </c>
      <c r="E209" s="92">
        <v>110.7</v>
      </c>
      <c r="F209" s="92">
        <v>38.049999999999997</v>
      </c>
      <c r="G209" s="92">
        <v>148.75</v>
      </c>
      <c r="H209" s="68">
        <v>9</v>
      </c>
      <c r="I209" s="68"/>
    </row>
    <row r="210" spans="2:9" x14ac:dyDescent="0.3">
      <c r="B210" s="89" t="s">
        <v>6656</v>
      </c>
      <c r="C210" s="90" t="s">
        <v>6657</v>
      </c>
      <c r="D210" s="91"/>
      <c r="E210" s="92"/>
      <c r="F210" s="92"/>
      <c r="G210" s="92"/>
      <c r="H210" s="68">
        <v>5</v>
      </c>
      <c r="I210" s="68"/>
    </row>
    <row r="211" spans="2:9" ht="28.8" x14ac:dyDescent="0.3">
      <c r="B211" s="89" t="s">
        <v>6658</v>
      </c>
      <c r="C211" s="90" t="s">
        <v>6659</v>
      </c>
      <c r="D211" s="91" t="s">
        <v>6301</v>
      </c>
      <c r="E211" s="92">
        <v>1.82</v>
      </c>
      <c r="F211" s="92">
        <v>3.63</v>
      </c>
      <c r="G211" s="92">
        <v>5.45</v>
      </c>
      <c r="H211" s="68">
        <v>9</v>
      </c>
      <c r="I211" s="68"/>
    </row>
    <row r="212" spans="2:9" ht="43.2" x14ac:dyDescent="0.3">
      <c r="B212" s="89" t="s">
        <v>6660</v>
      </c>
      <c r="C212" s="90" t="s">
        <v>6661</v>
      </c>
      <c r="D212" s="91" t="s">
        <v>6301</v>
      </c>
      <c r="E212" s="92">
        <v>2.79</v>
      </c>
      <c r="F212" s="92">
        <v>0.12</v>
      </c>
      <c r="G212" s="92">
        <v>2.91</v>
      </c>
      <c r="H212" s="68">
        <v>9</v>
      </c>
      <c r="I212" s="68"/>
    </row>
    <row r="213" spans="2:9" ht="28.8" x14ac:dyDescent="0.3">
      <c r="B213" s="89" t="s">
        <v>6662</v>
      </c>
      <c r="C213" s="90" t="s">
        <v>6663</v>
      </c>
      <c r="D213" s="91" t="s">
        <v>6301</v>
      </c>
      <c r="E213" s="92">
        <v>2.98</v>
      </c>
      <c r="F213" s="92">
        <v>0.12</v>
      </c>
      <c r="G213" s="92">
        <v>3.1</v>
      </c>
      <c r="H213" s="68">
        <v>9</v>
      </c>
      <c r="I213" s="68"/>
    </row>
    <row r="214" spans="2:9" x14ac:dyDescent="0.3">
      <c r="B214" s="89" t="s">
        <v>6664</v>
      </c>
      <c r="C214" s="90" t="s">
        <v>6665</v>
      </c>
      <c r="D214" s="91" t="s">
        <v>6382</v>
      </c>
      <c r="E214" s="92">
        <v>57.97</v>
      </c>
      <c r="F214" s="92">
        <v>6.53</v>
      </c>
      <c r="G214" s="92">
        <v>64.5</v>
      </c>
      <c r="H214" s="68">
        <v>9</v>
      </c>
      <c r="I214" s="68"/>
    </row>
    <row r="215" spans="2:9" x14ac:dyDescent="0.3">
      <c r="B215" s="89" t="s">
        <v>6666</v>
      </c>
      <c r="C215" s="90" t="s">
        <v>6667</v>
      </c>
      <c r="D215" s="91" t="s">
        <v>6382</v>
      </c>
      <c r="E215" s="92">
        <v>68.27</v>
      </c>
      <c r="F215" s="92">
        <v>7.7</v>
      </c>
      <c r="G215" s="92">
        <v>75.97</v>
      </c>
      <c r="H215" s="68">
        <v>9</v>
      </c>
      <c r="I215" s="68"/>
    </row>
    <row r="216" spans="2:9" x14ac:dyDescent="0.3">
      <c r="B216" s="89" t="s">
        <v>6668</v>
      </c>
      <c r="C216" s="90" t="s">
        <v>6669</v>
      </c>
      <c r="D216" s="91"/>
      <c r="E216" s="92"/>
      <c r="F216" s="92"/>
      <c r="G216" s="92"/>
      <c r="H216" s="68">
        <v>5</v>
      </c>
      <c r="I216" s="68"/>
    </row>
    <row r="217" spans="2:9" x14ac:dyDescent="0.3">
      <c r="B217" s="89" t="s">
        <v>6670</v>
      </c>
      <c r="C217" s="90" t="s">
        <v>6671</v>
      </c>
      <c r="D217" s="91" t="s">
        <v>6301</v>
      </c>
      <c r="E217" s="92">
        <v>8.15</v>
      </c>
      <c r="F217" s="92">
        <v>4.18</v>
      </c>
      <c r="G217" s="92">
        <v>12.33</v>
      </c>
      <c r="H217" s="68">
        <v>9</v>
      </c>
      <c r="I217" s="68"/>
    </row>
    <row r="218" spans="2:9" x14ac:dyDescent="0.3">
      <c r="B218" s="89" t="s">
        <v>6672</v>
      </c>
      <c r="C218" s="90" t="s">
        <v>6673</v>
      </c>
      <c r="D218" s="91" t="s">
        <v>6357</v>
      </c>
      <c r="E218" s="92">
        <v>0.76</v>
      </c>
      <c r="F218" s="92">
        <v>0.3</v>
      </c>
      <c r="G218" s="92">
        <v>1.06</v>
      </c>
      <c r="H218" s="68">
        <v>9</v>
      </c>
      <c r="I218" s="68"/>
    </row>
    <row r="219" spans="2:9" x14ac:dyDescent="0.3">
      <c r="B219" s="89" t="s">
        <v>6674</v>
      </c>
      <c r="C219" s="90" t="s">
        <v>6675</v>
      </c>
      <c r="D219" s="91" t="s">
        <v>6357</v>
      </c>
      <c r="E219" s="92">
        <v>0.76</v>
      </c>
      <c r="F219" s="92">
        <v>0.3</v>
      </c>
      <c r="G219" s="92">
        <v>1.06</v>
      </c>
      <c r="H219" s="68">
        <v>9</v>
      </c>
      <c r="I219" s="68"/>
    </row>
    <row r="220" spans="2:9" x14ac:dyDescent="0.3">
      <c r="B220" s="89" t="s">
        <v>6676</v>
      </c>
      <c r="C220" s="90" t="s">
        <v>6677</v>
      </c>
      <c r="D220" s="91" t="s">
        <v>6301</v>
      </c>
      <c r="E220" s="92">
        <v>0.84</v>
      </c>
      <c r="F220" s="92">
        <v>0.6</v>
      </c>
      <c r="G220" s="92">
        <v>1.44</v>
      </c>
      <c r="H220" s="68">
        <v>9</v>
      </c>
      <c r="I220" s="68"/>
    </row>
    <row r="221" spans="2:9" x14ac:dyDescent="0.3">
      <c r="B221" s="89" t="s">
        <v>6678</v>
      </c>
      <c r="C221" s="90" t="s">
        <v>6679</v>
      </c>
      <c r="D221" s="91"/>
      <c r="E221" s="92"/>
      <c r="F221" s="92"/>
      <c r="G221" s="92"/>
      <c r="H221" s="68">
        <v>2</v>
      </c>
      <c r="I221" s="68"/>
    </row>
    <row r="222" spans="2:9" x14ac:dyDescent="0.3">
      <c r="B222" s="89" t="s">
        <v>6680</v>
      </c>
      <c r="C222" s="90" t="s">
        <v>6681</v>
      </c>
      <c r="D222" s="91"/>
      <c r="E222" s="92"/>
      <c r="F222" s="92"/>
      <c r="G222" s="92"/>
      <c r="H222" s="68">
        <v>5</v>
      </c>
      <c r="I222" s="68"/>
    </row>
    <row r="223" spans="2:9" x14ac:dyDescent="0.3">
      <c r="B223" s="89" t="s">
        <v>6682</v>
      </c>
      <c r="C223" s="90" t="s">
        <v>6683</v>
      </c>
      <c r="D223" s="91" t="s">
        <v>6382</v>
      </c>
      <c r="E223" s="92"/>
      <c r="F223" s="92">
        <v>159.72</v>
      </c>
      <c r="G223" s="92">
        <v>159.72</v>
      </c>
      <c r="H223" s="68">
        <v>9</v>
      </c>
      <c r="I223" s="68"/>
    </row>
    <row r="224" spans="2:9" x14ac:dyDescent="0.3">
      <c r="B224" s="89" t="s">
        <v>6684</v>
      </c>
      <c r="C224" s="90" t="s">
        <v>6685</v>
      </c>
      <c r="D224" s="91" t="s">
        <v>6382</v>
      </c>
      <c r="E224" s="92"/>
      <c r="F224" s="92">
        <v>290.39999999999998</v>
      </c>
      <c r="G224" s="92">
        <v>290.39999999999998</v>
      </c>
      <c r="H224" s="68">
        <v>9</v>
      </c>
      <c r="I224" s="68"/>
    </row>
    <row r="225" spans="2:9" x14ac:dyDescent="0.3">
      <c r="B225" s="89" t="s">
        <v>6686</v>
      </c>
      <c r="C225" s="90" t="s">
        <v>6687</v>
      </c>
      <c r="D225" s="91" t="s">
        <v>6301</v>
      </c>
      <c r="E225" s="92"/>
      <c r="F225" s="92">
        <v>21.78</v>
      </c>
      <c r="G225" s="92">
        <v>21.78</v>
      </c>
      <c r="H225" s="68">
        <v>9</v>
      </c>
      <c r="I225" s="68"/>
    </row>
    <row r="226" spans="2:9" ht="28.8" x14ac:dyDescent="0.3">
      <c r="B226" s="89" t="s">
        <v>6688</v>
      </c>
      <c r="C226" s="90" t="s">
        <v>6689</v>
      </c>
      <c r="D226" s="91" t="s">
        <v>6382</v>
      </c>
      <c r="E226" s="92">
        <v>341.46</v>
      </c>
      <c r="F226" s="92">
        <v>87.12</v>
      </c>
      <c r="G226" s="92">
        <v>428.58</v>
      </c>
      <c r="H226" s="68">
        <v>9</v>
      </c>
      <c r="I226" s="68"/>
    </row>
    <row r="227" spans="2:9" ht="28.8" x14ac:dyDescent="0.3">
      <c r="B227" s="89" t="s">
        <v>6690</v>
      </c>
      <c r="C227" s="90" t="s">
        <v>6691</v>
      </c>
      <c r="D227" s="91" t="s">
        <v>6382</v>
      </c>
      <c r="E227" s="92">
        <v>326.66000000000003</v>
      </c>
      <c r="F227" s="92">
        <v>87.12</v>
      </c>
      <c r="G227" s="92">
        <v>413.78</v>
      </c>
      <c r="H227" s="68">
        <v>9</v>
      </c>
      <c r="I227" s="68"/>
    </row>
    <row r="228" spans="2:9" ht="28.8" x14ac:dyDescent="0.3">
      <c r="B228" s="89" t="s">
        <v>6692</v>
      </c>
      <c r="C228" s="90" t="s">
        <v>6693</v>
      </c>
      <c r="D228" s="91" t="s">
        <v>6382</v>
      </c>
      <c r="E228" s="92">
        <v>178.13</v>
      </c>
      <c r="F228" s="92">
        <v>58.08</v>
      </c>
      <c r="G228" s="92">
        <v>236.21</v>
      </c>
      <c r="H228" s="68">
        <v>9</v>
      </c>
      <c r="I228" s="68"/>
    </row>
    <row r="229" spans="2:9" ht="28.8" x14ac:dyDescent="0.3">
      <c r="B229" s="89" t="s">
        <v>6694</v>
      </c>
      <c r="C229" s="90" t="s">
        <v>6695</v>
      </c>
      <c r="D229" s="91" t="s">
        <v>6382</v>
      </c>
      <c r="E229" s="92">
        <v>163.33000000000001</v>
      </c>
      <c r="F229" s="92">
        <v>58.08</v>
      </c>
      <c r="G229" s="92">
        <v>221.41</v>
      </c>
      <c r="H229" s="68">
        <v>9</v>
      </c>
      <c r="I229" s="68"/>
    </row>
    <row r="230" spans="2:9" ht="43.2" x14ac:dyDescent="0.3">
      <c r="B230" s="89" t="s">
        <v>6696</v>
      </c>
      <c r="C230" s="90" t="s">
        <v>6697</v>
      </c>
      <c r="D230" s="91" t="s">
        <v>6301</v>
      </c>
      <c r="E230" s="92">
        <v>17.5</v>
      </c>
      <c r="F230" s="92">
        <v>5.81</v>
      </c>
      <c r="G230" s="92">
        <v>23.31</v>
      </c>
      <c r="H230" s="68">
        <v>9</v>
      </c>
      <c r="I230" s="68"/>
    </row>
    <row r="231" spans="2:9" ht="28.8" x14ac:dyDescent="0.3">
      <c r="B231" s="89" t="s">
        <v>6698</v>
      </c>
      <c r="C231" s="90" t="s">
        <v>6699</v>
      </c>
      <c r="D231" s="91" t="s">
        <v>6301</v>
      </c>
      <c r="E231" s="92">
        <v>16.34</v>
      </c>
      <c r="F231" s="92">
        <v>5.81</v>
      </c>
      <c r="G231" s="92">
        <v>22.15</v>
      </c>
      <c r="H231" s="68">
        <v>9</v>
      </c>
      <c r="I231" s="68"/>
    </row>
    <row r="232" spans="2:9" ht="28.8" x14ac:dyDescent="0.3">
      <c r="B232" s="89" t="s">
        <v>6700</v>
      </c>
      <c r="C232" s="90" t="s">
        <v>6701</v>
      </c>
      <c r="D232" s="91" t="s">
        <v>6382</v>
      </c>
      <c r="E232" s="92">
        <v>174.91</v>
      </c>
      <c r="F232" s="92">
        <v>58.08</v>
      </c>
      <c r="G232" s="92">
        <v>232.99</v>
      </c>
      <c r="H232" s="68">
        <v>9</v>
      </c>
      <c r="I232" s="68"/>
    </row>
    <row r="233" spans="2:9" ht="28.8" x14ac:dyDescent="0.3">
      <c r="B233" s="89" t="s">
        <v>6702</v>
      </c>
      <c r="C233" s="90" t="s">
        <v>6703</v>
      </c>
      <c r="D233" s="91" t="s">
        <v>6382</v>
      </c>
      <c r="E233" s="92">
        <v>163.33000000000001</v>
      </c>
      <c r="F233" s="92">
        <v>58.08</v>
      </c>
      <c r="G233" s="92">
        <v>221.41</v>
      </c>
      <c r="H233" s="68">
        <v>9</v>
      </c>
      <c r="I233" s="68"/>
    </row>
    <row r="234" spans="2:9" x14ac:dyDescent="0.3">
      <c r="B234" s="89" t="s">
        <v>6704</v>
      </c>
      <c r="C234" s="90" t="s">
        <v>6705</v>
      </c>
      <c r="D234" s="91"/>
      <c r="E234" s="92"/>
      <c r="F234" s="92"/>
      <c r="G234" s="92"/>
      <c r="H234" s="68">
        <v>5</v>
      </c>
      <c r="I234" s="68"/>
    </row>
    <row r="235" spans="2:9" x14ac:dyDescent="0.3">
      <c r="B235" s="89" t="s">
        <v>368</v>
      </c>
      <c r="C235" s="90" t="s">
        <v>6706</v>
      </c>
      <c r="D235" s="91" t="s">
        <v>6382</v>
      </c>
      <c r="E235" s="92"/>
      <c r="F235" s="92">
        <v>87.12</v>
      </c>
      <c r="G235" s="92">
        <v>87.12</v>
      </c>
      <c r="H235" s="68">
        <v>9</v>
      </c>
      <c r="I235" s="68"/>
    </row>
    <row r="236" spans="2:9" ht="28.8" x14ac:dyDescent="0.3">
      <c r="B236" s="89" t="s">
        <v>6707</v>
      </c>
      <c r="C236" s="90" t="s">
        <v>6708</v>
      </c>
      <c r="D236" s="91" t="s">
        <v>6382</v>
      </c>
      <c r="E236" s="92"/>
      <c r="F236" s="92">
        <v>58.08</v>
      </c>
      <c r="G236" s="92">
        <v>58.08</v>
      </c>
      <c r="H236" s="68">
        <v>9</v>
      </c>
      <c r="I236" s="68"/>
    </row>
    <row r="237" spans="2:9" x14ac:dyDescent="0.3">
      <c r="B237" s="89" t="s">
        <v>6709</v>
      </c>
      <c r="C237" s="90" t="s">
        <v>6710</v>
      </c>
      <c r="D237" s="91"/>
      <c r="E237" s="92"/>
      <c r="F237" s="92"/>
      <c r="G237" s="92"/>
      <c r="H237" s="68">
        <v>5</v>
      </c>
      <c r="I237" s="68"/>
    </row>
    <row r="238" spans="2:9" x14ac:dyDescent="0.3">
      <c r="B238" s="89" t="s">
        <v>407</v>
      </c>
      <c r="C238" s="90" t="s">
        <v>6711</v>
      </c>
      <c r="D238" s="91" t="s">
        <v>6301</v>
      </c>
      <c r="E238" s="92"/>
      <c r="F238" s="92">
        <v>2.1800000000000002</v>
      </c>
      <c r="G238" s="92">
        <v>2.1800000000000002</v>
      </c>
      <c r="H238" s="68">
        <v>9</v>
      </c>
      <c r="I238" s="68"/>
    </row>
    <row r="239" spans="2:9" x14ac:dyDescent="0.3">
      <c r="B239" s="89" t="s">
        <v>6712</v>
      </c>
      <c r="C239" s="90" t="s">
        <v>6713</v>
      </c>
      <c r="D239" s="91" t="s">
        <v>6301</v>
      </c>
      <c r="E239" s="92"/>
      <c r="F239" s="92">
        <v>4.3600000000000003</v>
      </c>
      <c r="G239" s="92">
        <v>4.3600000000000003</v>
      </c>
      <c r="H239" s="68">
        <v>9</v>
      </c>
      <c r="I239" s="68"/>
    </row>
    <row r="240" spans="2:9" x14ac:dyDescent="0.3">
      <c r="B240" s="89" t="s">
        <v>6714</v>
      </c>
      <c r="C240" s="90" t="s">
        <v>6715</v>
      </c>
      <c r="D240" s="91" t="s">
        <v>6301</v>
      </c>
      <c r="E240" s="92"/>
      <c r="F240" s="92">
        <v>7.26</v>
      </c>
      <c r="G240" s="92">
        <v>7.26</v>
      </c>
      <c r="H240" s="68">
        <v>9</v>
      </c>
      <c r="I240" s="68"/>
    </row>
    <row r="241" spans="2:9" x14ac:dyDescent="0.3">
      <c r="B241" s="89" t="s">
        <v>6716</v>
      </c>
      <c r="C241" s="90" t="s">
        <v>6717</v>
      </c>
      <c r="D241" s="91"/>
      <c r="E241" s="92"/>
      <c r="F241" s="92"/>
      <c r="G241" s="92"/>
      <c r="H241" s="68">
        <v>5</v>
      </c>
      <c r="I241" s="68"/>
    </row>
    <row r="242" spans="2:9" x14ac:dyDescent="0.3">
      <c r="B242" s="89" t="s">
        <v>6718</v>
      </c>
      <c r="C242" s="90" t="s">
        <v>6719</v>
      </c>
      <c r="D242" s="91" t="s">
        <v>6301</v>
      </c>
      <c r="E242" s="92"/>
      <c r="F242" s="92">
        <v>8.7100000000000009</v>
      </c>
      <c r="G242" s="92">
        <v>8.7100000000000009</v>
      </c>
      <c r="H242" s="68">
        <v>9</v>
      </c>
      <c r="I242" s="68"/>
    </row>
    <row r="243" spans="2:9" x14ac:dyDescent="0.3">
      <c r="B243" s="89" t="s">
        <v>488</v>
      </c>
      <c r="C243" s="90" t="s">
        <v>6720</v>
      </c>
      <c r="D243" s="91" t="s">
        <v>6301</v>
      </c>
      <c r="E243" s="92"/>
      <c r="F243" s="92">
        <v>7.26</v>
      </c>
      <c r="G243" s="92">
        <v>7.26</v>
      </c>
      <c r="H243" s="68">
        <v>9</v>
      </c>
      <c r="I243" s="68"/>
    </row>
    <row r="244" spans="2:9" ht="28.8" x14ac:dyDescent="0.3">
      <c r="B244" s="89" t="s">
        <v>6721</v>
      </c>
      <c r="C244" s="90" t="s">
        <v>6722</v>
      </c>
      <c r="D244" s="91" t="s">
        <v>6357</v>
      </c>
      <c r="E244" s="92"/>
      <c r="F244" s="92">
        <v>2.1800000000000002</v>
      </c>
      <c r="G244" s="92">
        <v>2.1800000000000002</v>
      </c>
      <c r="H244" s="68">
        <v>9</v>
      </c>
      <c r="I244" s="68"/>
    </row>
    <row r="245" spans="2:9" x14ac:dyDescent="0.3">
      <c r="B245" s="89" t="s">
        <v>6723</v>
      </c>
      <c r="C245" s="90" t="s">
        <v>6724</v>
      </c>
      <c r="D245" s="91"/>
      <c r="E245" s="92"/>
      <c r="F245" s="92"/>
      <c r="G245" s="92"/>
      <c r="H245" s="68">
        <v>5</v>
      </c>
      <c r="I245" s="68"/>
    </row>
    <row r="246" spans="2:9" x14ac:dyDescent="0.3">
      <c r="B246" s="89" t="s">
        <v>6725</v>
      </c>
      <c r="C246" s="90" t="s">
        <v>6726</v>
      </c>
      <c r="D246" s="91" t="s">
        <v>6301</v>
      </c>
      <c r="E246" s="92"/>
      <c r="F246" s="92">
        <v>5.81</v>
      </c>
      <c r="G246" s="92">
        <v>5.81</v>
      </c>
      <c r="H246" s="68">
        <v>9</v>
      </c>
      <c r="I246" s="68"/>
    </row>
    <row r="247" spans="2:9" x14ac:dyDescent="0.3">
      <c r="B247" s="89" t="s">
        <v>6727</v>
      </c>
      <c r="C247" s="90" t="s">
        <v>6728</v>
      </c>
      <c r="D247" s="91"/>
      <c r="E247" s="92"/>
      <c r="F247" s="92"/>
      <c r="G247" s="92"/>
      <c r="H247" s="68">
        <v>5</v>
      </c>
      <c r="I247" s="68"/>
    </row>
    <row r="248" spans="2:9" ht="43.2" x14ac:dyDescent="0.3">
      <c r="B248" s="89" t="s">
        <v>6729</v>
      </c>
      <c r="C248" s="90" t="s">
        <v>6730</v>
      </c>
      <c r="D248" s="91" t="s">
        <v>6301</v>
      </c>
      <c r="E248" s="92">
        <v>11.87</v>
      </c>
      <c r="F248" s="92">
        <v>7.26</v>
      </c>
      <c r="G248" s="92">
        <v>19.13</v>
      </c>
      <c r="H248" s="68">
        <v>9</v>
      </c>
      <c r="I248" s="68"/>
    </row>
    <row r="249" spans="2:9" ht="28.8" x14ac:dyDescent="0.3">
      <c r="B249" s="89" t="s">
        <v>6731</v>
      </c>
      <c r="C249" s="90" t="s">
        <v>6732</v>
      </c>
      <c r="D249" s="91" t="s">
        <v>6301</v>
      </c>
      <c r="E249" s="92">
        <v>1.1000000000000001</v>
      </c>
      <c r="F249" s="92">
        <v>7.26</v>
      </c>
      <c r="G249" s="92">
        <v>8.36</v>
      </c>
      <c r="H249" s="68">
        <v>9</v>
      </c>
      <c r="I249" s="68"/>
    </row>
    <row r="250" spans="2:9" x14ac:dyDescent="0.3">
      <c r="B250" s="89" t="s">
        <v>6733</v>
      </c>
      <c r="C250" s="90" t="s">
        <v>6734</v>
      </c>
      <c r="D250" s="91"/>
      <c r="E250" s="92"/>
      <c r="F250" s="92"/>
      <c r="G250" s="92"/>
      <c r="H250" s="68">
        <v>5</v>
      </c>
      <c r="I250" s="68"/>
    </row>
    <row r="251" spans="2:9" ht="28.8" x14ac:dyDescent="0.3">
      <c r="B251" s="89" t="s">
        <v>6735</v>
      </c>
      <c r="C251" s="90" t="s">
        <v>6736</v>
      </c>
      <c r="D251" s="91" t="s">
        <v>6301</v>
      </c>
      <c r="E251" s="92">
        <v>17.940000000000001</v>
      </c>
      <c r="F251" s="92">
        <v>2.9</v>
      </c>
      <c r="G251" s="92">
        <v>20.84</v>
      </c>
      <c r="H251" s="68">
        <v>9</v>
      </c>
      <c r="I251" s="68"/>
    </row>
    <row r="252" spans="2:9" ht="28.8" x14ac:dyDescent="0.3">
      <c r="B252" s="89" t="s">
        <v>6737</v>
      </c>
      <c r="C252" s="90" t="s">
        <v>6738</v>
      </c>
      <c r="D252" s="91" t="s">
        <v>6301</v>
      </c>
      <c r="E252" s="92">
        <v>16.34</v>
      </c>
      <c r="F252" s="92">
        <v>2.9</v>
      </c>
      <c r="G252" s="92">
        <v>19.239999999999998</v>
      </c>
      <c r="H252" s="68">
        <v>9</v>
      </c>
      <c r="I252" s="68"/>
    </row>
    <row r="253" spans="2:9" ht="28.8" x14ac:dyDescent="0.3">
      <c r="B253" s="89" t="s">
        <v>6739</v>
      </c>
      <c r="C253" s="90" t="s">
        <v>6740</v>
      </c>
      <c r="D253" s="91" t="s">
        <v>6301</v>
      </c>
      <c r="E253" s="92">
        <v>6.97</v>
      </c>
      <c r="F253" s="92">
        <v>1.02</v>
      </c>
      <c r="G253" s="92">
        <v>7.99</v>
      </c>
      <c r="H253" s="68">
        <v>9</v>
      </c>
      <c r="I253" s="68"/>
    </row>
    <row r="254" spans="2:9" ht="28.8" x14ac:dyDescent="0.3">
      <c r="B254" s="89" t="s">
        <v>6741</v>
      </c>
      <c r="C254" s="90" t="s">
        <v>6742</v>
      </c>
      <c r="D254" s="91" t="s">
        <v>6301</v>
      </c>
      <c r="E254" s="92">
        <v>5.18</v>
      </c>
      <c r="F254" s="92">
        <v>1.02</v>
      </c>
      <c r="G254" s="92">
        <v>6.2</v>
      </c>
      <c r="H254" s="68">
        <v>9</v>
      </c>
      <c r="I254" s="68"/>
    </row>
    <row r="255" spans="2:9" ht="28.8" x14ac:dyDescent="0.3">
      <c r="B255" s="89" t="s">
        <v>6743</v>
      </c>
      <c r="C255" s="90" t="s">
        <v>6744</v>
      </c>
      <c r="D255" s="91" t="s">
        <v>6301</v>
      </c>
      <c r="E255" s="92">
        <v>9.32</v>
      </c>
      <c r="F255" s="92">
        <v>0.44</v>
      </c>
      <c r="G255" s="92">
        <v>9.76</v>
      </c>
      <c r="H255" s="68">
        <v>9</v>
      </c>
      <c r="I255" s="68"/>
    </row>
    <row r="256" spans="2:9" x14ac:dyDescent="0.3">
      <c r="B256" s="89" t="s">
        <v>6745</v>
      </c>
      <c r="C256" s="90" t="s">
        <v>6746</v>
      </c>
      <c r="D256" s="91"/>
      <c r="E256" s="92"/>
      <c r="F256" s="92"/>
      <c r="G256" s="92"/>
      <c r="H256" s="68">
        <v>5</v>
      </c>
      <c r="I256" s="68"/>
    </row>
    <row r="257" spans="2:9" ht="28.8" x14ac:dyDescent="0.3">
      <c r="B257" s="89" t="s">
        <v>6747</v>
      </c>
      <c r="C257" s="90" t="s">
        <v>6748</v>
      </c>
      <c r="D257" s="91" t="s">
        <v>6301</v>
      </c>
      <c r="E257" s="92"/>
      <c r="F257" s="92">
        <v>7.55</v>
      </c>
      <c r="G257" s="92">
        <v>7.55</v>
      </c>
      <c r="H257" s="68">
        <v>9</v>
      </c>
      <c r="I257" s="68"/>
    </row>
    <row r="258" spans="2:9" ht="28.8" x14ac:dyDescent="0.3">
      <c r="B258" s="89" t="s">
        <v>6749</v>
      </c>
      <c r="C258" s="90" t="s">
        <v>6750</v>
      </c>
      <c r="D258" s="91" t="s">
        <v>6301</v>
      </c>
      <c r="E258" s="92"/>
      <c r="F258" s="92">
        <v>4.3600000000000003</v>
      </c>
      <c r="G258" s="92">
        <v>4.3600000000000003</v>
      </c>
      <c r="H258" s="68">
        <v>9</v>
      </c>
      <c r="I258" s="68"/>
    </row>
    <row r="259" spans="2:9" x14ac:dyDescent="0.3">
      <c r="B259" s="89" t="s">
        <v>6751</v>
      </c>
      <c r="C259" s="90" t="s">
        <v>6752</v>
      </c>
      <c r="D259" s="91" t="s">
        <v>6301</v>
      </c>
      <c r="E259" s="92"/>
      <c r="F259" s="92">
        <v>4.3600000000000003</v>
      </c>
      <c r="G259" s="92">
        <v>4.3600000000000003</v>
      </c>
      <c r="H259" s="68">
        <v>9</v>
      </c>
      <c r="I259" s="68"/>
    </row>
    <row r="260" spans="2:9" x14ac:dyDescent="0.3">
      <c r="B260" s="89" t="s">
        <v>6753</v>
      </c>
      <c r="C260" s="90" t="s">
        <v>6754</v>
      </c>
      <c r="D260" s="91" t="s">
        <v>6301</v>
      </c>
      <c r="E260" s="92"/>
      <c r="F260" s="92">
        <v>4.79</v>
      </c>
      <c r="G260" s="92">
        <v>4.79</v>
      </c>
      <c r="H260" s="68">
        <v>9</v>
      </c>
      <c r="I260" s="68"/>
    </row>
    <row r="261" spans="2:9" x14ac:dyDescent="0.3">
      <c r="B261" s="89" t="s">
        <v>6755</v>
      </c>
      <c r="C261" s="90" t="s">
        <v>6756</v>
      </c>
      <c r="D261" s="91"/>
      <c r="E261" s="92"/>
      <c r="F261" s="92"/>
      <c r="G261" s="92"/>
      <c r="H261" s="68">
        <v>5</v>
      </c>
      <c r="I261" s="68"/>
    </row>
    <row r="262" spans="2:9" x14ac:dyDescent="0.3">
      <c r="B262" s="89" t="s">
        <v>6757</v>
      </c>
      <c r="C262" s="90" t="s">
        <v>6758</v>
      </c>
      <c r="D262" s="91" t="s">
        <v>6301</v>
      </c>
      <c r="E262" s="92"/>
      <c r="F262" s="92">
        <v>11.67</v>
      </c>
      <c r="G262" s="92">
        <v>11.67</v>
      </c>
      <c r="H262" s="68">
        <v>9</v>
      </c>
      <c r="I262" s="68"/>
    </row>
    <row r="263" spans="2:9" ht="28.8" x14ac:dyDescent="0.3">
      <c r="B263" s="89" t="s">
        <v>6759</v>
      </c>
      <c r="C263" s="90" t="s">
        <v>6760</v>
      </c>
      <c r="D263" s="91" t="s">
        <v>6301</v>
      </c>
      <c r="E263" s="92"/>
      <c r="F263" s="92">
        <v>14</v>
      </c>
      <c r="G263" s="92">
        <v>14</v>
      </c>
      <c r="H263" s="68">
        <v>9</v>
      </c>
      <c r="I263" s="68"/>
    </row>
    <row r="264" spans="2:9" x14ac:dyDescent="0.3">
      <c r="B264" s="89" t="s">
        <v>6761</v>
      </c>
      <c r="C264" s="90" t="s">
        <v>6762</v>
      </c>
      <c r="D264" s="91" t="s">
        <v>6357</v>
      </c>
      <c r="E264" s="92"/>
      <c r="F264" s="92">
        <v>4.66</v>
      </c>
      <c r="G264" s="92">
        <v>4.66</v>
      </c>
      <c r="H264" s="68">
        <v>9</v>
      </c>
      <c r="I264" s="68"/>
    </row>
    <row r="265" spans="2:9" x14ac:dyDescent="0.3">
      <c r="B265" s="89" t="s">
        <v>6763</v>
      </c>
      <c r="C265" s="90" t="s">
        <v>6764</v>
      </c>
      <c r="D265" s="91"/>
      <c r="E265" s="92"/>
      <c r="F265" s="92"/>
      <c r="G265" s="92"/>
      <c r="H265" s="68">
        <v>5</v>
      </c>
      <c r="I265" s="68"/>
    </row>
    <row r="266" spans="2:9" x14ac:dyDescent="0.3">
      <c r="B266" s="89" t="s">
        <v>6765</v>
      </c>
      <c r="C266" s="90" t="s">
        <v>6766</v>
      </c>
      <c r="D266" s="91" t="s">
        <v>6357</v>
      </c>
      <c r="E266" s="92">
        <v>7.0000000000000007E-2</v>
      </c>
      <c r="F266" s="92">
        <v>1.06</v>
      </c>
      <c r="G266" s="92">
        <v>1.1299999999999999</v>
      </c>
      <c r="H266" s="68">
        <v>9</v>
      </c>
      <c r="I266" s="68"/>
    </row>
    <row r="267" spans="2:9" x14ac:dyDescent="0.3">
      <c r="B267" s="89" t="s">
        <v>6767</v>
      </c>
      <c r="C267" s="90" t="s">
        <v>6768</v>
      </c>
      <c r="D267" s="91" t="s">
        <v>6357</v>
      </c>
      <c r="E267" s="92">
        <v>0.61</v>
      </c>
      <c r="F267" s="92">
        <v>1.06</v>
      </c>
      <c r="G267" s="92">
        <v>1.67</v>
      </c>
      <c r="H267" s="68">
        <v>9</v>
      </c>
      <c r="I267" s="68"/>
    </row>
    <row r="268" spans="2:9" ht="28.8" x14ac:dyDescent="0.3">
      <c r="B268" s="89" t="s">
        <v>6769</v>
      </c>
      <c r="C268" s="90" t="s">
        <v>6770</v>
      </c>
      <c r="D268" s="91" t="s">
        <v>6301</v>
      </c>
      <c r="E268" s="92">
        <v>3.06</v>
      </c>
      <c r="F268" s="92">
        <v>8.4600000000000009</v>
      </c>
      <c r="G268" s="92">
        <v>11.52</v>
      </c>
      <c r="H268" s="68">
        <v>9</v>
      </c>
      <c r="I268" s="68"/>
    </row>
    <row r="269" spans="2:9" x14ac:dyDescent="0.3">
      <c r="B269" s="89" t="s">
        <v>6771</v>
      </c>
      <c r="C269" s="90" t="s">
        <v>6772</v>
      </c>
      <c r="D269" s="91" t="s">
        <v>6301</v>
      </c>
      <c r="E269" s="92">
        <v>0.37</v>
      </c>
      <c r="F269" s="92">
        <v>6.34</v>
      </c>
      <c r="G269" s="92">
        <v>6.71</v>
      </c>
      <c r="H269" s="68">
        <v>9</v>
      </c>
      <c r="I269" s="68"/>
    </row>
    <row r="270" spans="2:9" x14ac:dyDescent="0.3">
      <c r="B270" s="89" t="s">
        <v>6773</v>
      </c>
      <c r="C270" s="90" t="s">
        <v>6774</v>
      </c>
      <c r="D270" s="91" t="s">
        <v>6301</v>
      </c>
      <c r="E270" s="92">
        <v>3.06</v>
      </c>
      <c r="F270" s="92">
        <v>6.34</v>
      </c>
      <c r="G270" s="92">
        <v>9.4</v>
      </c>
      <c r="H270" s="68">
        <v>9</v>
      </c>
      <c r="I270" s="68"/>
    </row>
    <row r="271" spans="2:9" x14ac:dyDescent="0.3">
      <c r="B271" s="89" t="s">
        <v>6775</v>
      </c>
      <c r="C271" s="90" t="s">
        <v>6776</v>
      </c>
      <c r="D271" s="91" t="s">
        <v>6301</v>
      </c>
      <c r="E271" s="92">
        <v>0.37</v>
      </c>
      <c r="F271" s="92">
        <v>4.2300000000000004</v>
      </c>
      <c r="G271" s="92">
        <v>4.5999999999999996</v>
      </c>
      <c r="H271" s="68">
        <v>9</v>
      </c>
      <c r="I271" s="68"/>
    </row>
    <row r="272" spans="2:9" x14ac:dyDescent="0.3">
      <c r="B272" s="89" t="s">
        <v>6777</v>
      </c>
      <c r="C272" s="90" t="s">
        <v>6778</v>
      </c>
      <c r="D272" s="91"/>
      <c r="E272" s="92"/>
      <c r="F272" s="92"/>
      <c r="G272" s="92"/>
      <c r="H272" s="68">
        <v>5</v>
      </c>
      <c r="I272" s="68"/>
    </row>
    <row r="273" spans="2:9" x14ac:dyDescent="0.3">
      <c r="B273" s="89" t="s">
        <v>6779</v>
      </c>
      <c r="C273" s="90" t="s">
        <v>6780</v>
      </c>
      <c r="D273" s="91" t="s">
        <v>6301</v>
      </c>
      <c r="E273" s="92">
        <v>91.14</v>
      </c>
      <c r="F273" s="92"/>
      <c r="G273" s="92">
        <v>91.14</v>
      </c>
      <c r="H273" s="68">
        <v>9</v>
      </c>
      <c r="I273" s="68"/>
    </row>
    <row r="274" spans="2:9" x14ac:dyDescent="0.3">
      <c r="B274" s="89" t="s">
        <v>6781</v>
      </c>
      <c r="C274" s="90" t="s">
        <v>6782</v>
      </c>
      <c r="D274" s="91" t="s">
        <v>6249</v>
      </c>
      <c r="E274" s="92">
        <v>2.04</v>
      </c>
      <c r="F274" s="92">
        <v>6.43</v>
      </c>
      <c r="G274" s="92">
        <v>8.4700000000000006</v>
      </c>
      <c r="H274" s="68">
        <v>9</v>
      </c>
      <c r="I274" s="68"/>
    </row>
    <row r="275" spans="2:9" x14ac:dyDescent="0.3">
      <c r="B275" s="89" t="s">
        <v>6783</v>
      </c>
      <c r="C275" s="90" t="s">
        <v>6784</v>
      </c>
      <c r="D275" s="91"/>
      <c r="E275" s="92"/>
      <c r="F275" s="92"/>
      <c r="G275" s="92"/>
      <c r="H275" s="68">
        <v>2</v>
      </c>
      <c r="I275" s="68"/>
    </row>
    <row r="276" spans="2:9" x14ac:dyDescent="0.3">
      <c r="B276" s="89" t="s">
        <v>6785</v>
      </c>
      <c r="C276" s="90" t="s">
        <v>6786</v>
      </c>
      <c r="D276" s="91"/>
      <c r="E276" s="92"/>
      <c r="F276" s="92"/>
      <c r="G276" s="92"/>
      <c r="H276" s="68">
        <v>5</v>
      </c>
      <c r="I276" s="68"/>
    </row>
    <row r="277" spans="2:9" x14ac:dyDescent="0.3">
      <c r="B277" s="89" t="s">
        <v>529</v>
      </c>
      <c r="C277" s="90" t="s">
        <v>6787</v>
      </c>
      <c r="D277" s="91" t="s">
        <v>6301</v>
      </c>
      <c r="E277" s="92"/>
      <c r="F277" s="92">
        <v>26.46</v>
      </c>
      <c r="G277" s="92">
        <v>26.46</v>
      </c>
      <c r="H277" s="68">
        <v>9</v>
      </c>
      <c r="I277" s="68"/>
    </row>
    <row r="278" spans="2:9" ht="28.8" x14ac:dyDescent="0.3">
      <c r="B278" s="89" t="s">
        <v>6788</v>
      </c>
      <c r="C278" s="90" t="s">
        <v>6789</v>
      </c>
      <c r="D278" s="91" t="s">
        <v>6301</v>
      </c>
      <c r="E278" s="92"/>
      <c r="F278" s="92">
        <v>22.93</v>
      </c>
      <c r="G278" s="92">
        <v>22.93</v>
      </c>
      <c r="H278" s="68">
        <v>9</v>
      </c>
      <c r="I278" s="68"/>
    </row>
    <row r="279" spans="2:9" x14ac:dyDescent="0.3">
      <c r="B279" s="89" t="s">
        <v>6790</v>
      </c>
      <c r="C279" s="90" t="s">
        <v>6791</v>
      </c>
      <c r="D279" s="91" t="s">
        <v>6301</v>
      </c>
      <c r="E279" s="92"/>
      <c r="F279" s="92">
        <v>14.11</v>
      </c>
      <c r="G279" s="92">
        <v>14.11</v>
      </c>
      <c r="H279" s="68">
        <v>9</v>
      </c>
      <c r="I279" s="68"/>
    </row>
    <row r="280" spans="2:9" x14ac:dyDescent="0.3">
      <c r="B280" s="89" t="s">
        <v>6792</v>
      </c>
      <c r="C280" s="90" t="s">
        <v>6793</v>
      </c>
      <c r="D280" s="91" t="s">
        <v>6301</v>
      </c>
      <c r="E280" s="92">
        <v>1.87</v>
      </c>
      <c r="F280" s="92">
        <v>0.49</v>
      </c>
      <c r="G280" s="92">
        <v>2.36</v>
      </c>
      <c r="H280" s="68">
        <v>9</v>
      </c>
      <c r="I280" s="68"/>
    </row>
    <row r="281" spans="2:9" ht="28.8" x14ac:dyDescent="0.3">
      <c r="B281" s="89" t="s">
        <v>6794</v>
      </c>
      <c r="C281" s="90" t="s">
        <v>6795</v>
      </c>
      <c r="D281" s="91" t="s">
        <v>6357</v>
      </c>
      <c r="E281" s="92"/>
      <c r="F281" s="92">
        <v>3.06</v>
      </c>
      <c r="G281" s="92">
        <v>3.06</v>
      </c>
      <c r="H281" s="68">
        <v>9</v>
      </c>
      <c r="I281" s="68"/>
    </row>
    <row r="282" spans="2:9" x14ac:dyDescent="0.3">
      <c r="B282" s="89" t="s">
        <v>6796</v>
      </c>
      <c r="C282" s="90" t="s">
        <v>6797</v>
      </c>
      <c r="D282" s="91" t="s">
        <v>6357</v>
      </c>
      <c r="E282" s="92"/>
      <c r="F282" s="92">
        <v>9</v>
      </c>
      <c r="G282" s="92">
        <v>9</v>
      </c>
      <c r="H282" s="68">
        <v>9</v>
      </c>
      <c r="I282" s="68"/>
    </row>
    <row r="283" spans="2:9" x14ac:dyDescent="0.3">
      <c r="B283" s="89" t="s">
        <v>6798</v>
      </c>
      <c r="C283" s="90" t="s">
        <v>6799</v>
      </c>
      <c r="D283" s="91"/>
      <c r="E283" s="92"/>
      <c r="F283" s="92"/>
      <c r="G283" s="92"/>
      <c r="H283" s="68">
        <v>5</v>
      </c>
      <c r="I283" s="68"/>
    </row>
    <row r="284" spans="2:9" x14ac:dyDescent="0.3">
      <c r="B284" s="89" t="s">
        <v>578</v>
      </c>
      <c r="C284" s="90" t="s">
        <v>6800</v>
      </c>
      <c r="D284" s="91" t="s">
        <v>6357</v>
      </c>
      <c r="E284" s="92"/>
      <c r="F284" s="92">
        <v>0.97</v>
      </c>
      <c r="G284" s="92">
        <v>0.97</v>
      </c>
      <c r="H284" s="68">
        <v>9</v>
      </c>
      <c r="I284" s="68"/>
    </row>
    <row r="285" spans="2:9" x14ac:dyDescent="0.3">
      <c r="B285" s="89" t="s">
        <v>6801</v>
      </c>
      <c r="C285" s="90" t="s">
        <v>6802</v>
      </c>
      <c r="D285" s="91" t="s">
        <v>6357</v>
      </c>
      <c r="E285" s="92"/>
      <c r="F285" s="92">
        <v>3.21</v>
      </c>
      <c r="G285" s="92">
        <v>3.21</v>
      </c>
      <c r="H285" s="68">
        <v>9</v>
      </c>
      <c r="I285" s="68"/>
    </row>
    <row r="286" spans="2:9" x14ac:dyDescent="0.3">
      <c r="B286" s="89" t="s">
        <v>6803</v>
      </c>
      <c r="C286" s="90" t="s">
        <v>6804</v>
      </c>
      <c r="D286" s="91" t="s">
        <v>6301</v>
      </c>
      <c r="E286" s="92"/>
      <c r="F286" s="92">
        <v>17.690000000000001</v>
      </c>
      <c r="G286" s="92">
        <v>17.690000000000001</v>
      </c>
      <c r="H286" s="68">
        <v>9</v>
      </c>
      <c r="I286" s="68"/>
    </row>
    <row r="287" spans="2:9" x14ac:dyDescent="0.3">
      <c r="B287" s="89" t="s">
        <v>6805</v>
      </c>
      <c r="C287" s="90" t="s">
        <v>6806</v>
      </c>
      <c r="D287" s="91" t="s">
        <v>6301</v>
      </c>
      <c r="E287" s="92"/>
      <c r="F287" s="92">
        <v>14.47</v>
      </c>
      <c r="G287" s="92">
        <v>14.47</v>
      </c>
      <c r="H287" s="68">
        <v>9</v>
      </c>
      <c r="I287" s="68"/>
    </row>
    <row r="288" spans="2:9" x14ac:dyDescent="0.3">
      <c r="B288" s="89" t="s">
        <v>6807</v>
      </c>
      <c r="C288" s="90" t="s">
        <v>6808</v>
      </c>
      <c r="D288" s="91" t="s">
        <v>6301</v>
      </c>
      <c r="E288" s="92"/>
      <c r="F288" s="92">
        <v>12.87</v>
      </c>
      <c r="G288" s="92">
        <v>12.87</v>
      </c>
      <c r="H288" s="68">
        <v>9</v>
      </c>
      <c r="I288" s="68"/>
    </row>
    <row r="289" spans="2:12" x14ac:dyDescent="0.3">
      <c r="B289" s="206" t="s">
        <v>6809</v>
      </c>
      <c r="C289" s="209" t="s">
        <v>14612</v>
      </c>
      <c r="D289" s="210" t="s">
        <v>6301</v>
      </c>
      <c r="E289" s="211"/>
      <c r="F289" s="211">
        <v>9.65</v>
      </c>
      <c r="G289" s="211">
        <v>9.65</v>
      </c>
      <c r="H289" s="68">
        <v>9</v>
      </c>
      <c r="I289" s="68"/>
    </row>
    <row r="290" spans="2:12" x14ac:dyDescent="0.3">
      <c r="B290" s="89" t="s">
        <v>6810</v>
      </c>
      <c r="C290" s="90" t="s">
        <v>6811</v>
      </c>
      <c r="D290" s="91" t="s">
        <v>6812</v>
      </c>
      <c r="E290" s="92">
        <v>1.75</v>
      </c>
      <c r="F290" s="92"/>
      <c r="G290" s="92">
        <v>1.75</v>
      </c>
      <c r="H290" s="68">
        <v>9</v>
      </c>
      <c r="I290" s="68"/>
      <c r="L290" s="360"/>
    </row>
    <row r="291" spans="2:12" x14ac:dyDescent="0.3">
      <c r="B291" s="89" t="s">
        <v>6813</v>
      </c>
      <c r="C291" s="90" t="s">
        <v>6814</v>
      </c>
      <c r="D291" s="91"/>
      <c r="E291" s="92"/>
      <c r="F291" s="92"/>
      <c r="G291" s="92"/>
      <c r="H291" s="68">
        <v>5</v>
      </c>
      <c r="I291" s="68"/>
    </row>
    <row r="292" spans="2:12" x14ac:dyDescent="0.3">
      <c r="B292" s="89" t="s">
        <v>598</v>
      </c>
      <c r="C292" s="90" t="s">
        <v>6815</v>
      </c>
      <c r="D292" s="91" t="s">
        <v>6301</v>
      </c>
      <c r="E292" s="92"/>
      <c r="F292" s="92">
        <v>11.62</v>
      </c>
      <c r="G292" s="92">
        <v>11.62</v>
      </c>
      <c r="H292" s="68">
        <v>9</v>
      </c>
      <c r="I292" s="68"/>
    </row>
    <row r="293" spans="2:12" x14ac:dyDescent="0.3">
      <c r="B293" s="89" t="s">
        <v>6816</v>
      </c>
      <c r="C293" s="90" t="s">
        <v>6817</v>
      </c>
      <c r="D293" s="91" t="s">
        <v>6301</v>
      </c>
      <c r="E293" s="92"/>
      <c r="F293" s="92">
        <v>5.81</v>
      </c>
      <c r="G293" s="92">
        <v>5.81</v>
      </c>
      <c r="H293" s="68">
        <v>9</v>
      </c>
      <c r="I293" s="68"/>
    </row>
    <row r="294" spans="2:12" x14ac:dyDescent="0.3">
      <c r="B294" s="89" t="s">
        <v>6818</v>
      </c>
      <c r="C294" s="90" t="s">
        <v>6819</v>
      </c>
      <c r="D294" s="91" t="s">
        <v>6357</v>
      </c>
      <c r="E294" s="92"/>
      <c r="F294" s="92">
        <v>4.3600000000000003</v>
      </c>
      <c r="G294" s="92">
        <v>4.3600000000000003</v>
      </c>
      <c r="H294" s="68">
        <v>9</v>
      </c>
      <c r="I294" s="68"/>
    </row>
    <row r="295" spans="2:12" x14ac:dyDescent="0.3">
      <c r="B295" s="89" t="s">
        <v>6820</v>
      </c>
      <c r="C295" s="90" t="s">
        <v>6821</v>
      </c>
      <c r="D295" s="91" t="s">
        <v>6357</v>
      </c>
      <c r="E295" s="92"/>
      <c r="F295" s="92">
        <v>7.26</v>
      </c>
      <c r="G295" s="92">
        <v>7.26</v>
      </c>
      <c r="H295" s="68">
        <v>9</v>
      </c>
      <c r="I295" s="68"/>
    </row>
    <row r="296" spans="2:12" x14ac:dyDescent="0.3">
      <c r="B296" s="89" t="s">
        <v>6822</v>
      </c>
      <c r="C296" s="90" t="s">
        <v>6823</v>
      </c>
      <c r="D296" s="91" t="s">
        <v>6301</v>
      </c>
      <c r="E296" s="92"/>
      <c r="F296" s="92">
        <v>8.82</v>
      </c>
      <c r="G296" s="92">
        <v>8.82</v>
      </c>
      <c r="H296" s="68">
        <v>9</v>
      </c>
      <c r="I296" s="68"/>
    </row>
    <row r="297" spans="2:12" x14ac:dyDescent="0.3">
      <c r="B297" s="89" t="s">
        <v>6824</v>
      </c>
      <c r="C297" s="90" t="s">
        <v>6825</v>
      </c>
      <c r="D297" s="91"/>
      <c r="E297" s="92"/>
      <c r="F297" s="92"/>
      <c r="G297" s="92"/>
      <c r="H297" s="68">
        <v>5</v>
      </c>
      <c r="I297" s="68"/>
    </row>
    <row r="298" spans="2:12" ht="28.8" x14ac:dyDescent="0.3">
      <c r="B298" s="89" t="s">
        <v>6826</v>
      </c>
      <c r="C298" s="90" t="s">
        <v>6827</v>
      </c>
      <c r="D298" s="91" t="s">
        <v>6301</v>
      </c>
      <c r="E298" s="92"/>
      <c r="F298" s="92">
        <v>31.04</v>
      </c>
      <c r="G298" s="92">
        <v>31.04</v>
      </c>
      <c r="H298" s="68">
        <v>9</v>
      </c>
      <c r="I298" s="68"/>
    </row>
    <row r="299" spans="2:12" x14ac:dyDescent="0.3">
      <c r="B299" s="89" t="s">
        <v>6828</v>
      </c>
      <c r="C299" s="90" t="s">
        <v>6829</v>
      </c>
      <c r="D299" s="91" t="s">
        <v>6301</v>
      </c>
      <c r="E299" s="92"/>
      <c r="F299" s="92">
        <v>18.88</v>
      </c>
      <c r="G299" s="92">
        <v>18.88</v>
      </c>
      <c r="H299" s="68">
        <v>9</v>
      </c>
      <c r="I299" s="68"/>
    </row>
    <row r="300" spans="2:12" x14ac:dyDescent="0.3">
      <c r="B300" s="89" t="s">
        <v>6830</v>
      </c>
      <c r="C300" s="90" t="s">
        <v>6831</v>
      </c>
      <c r="D300" s="91" t="s">
        <v>6357</v>
      </c>
      <c r="E300" s="92"/>
      <c r="F300" s="92">
        <v>13.07</v>
      </c>
      <c r="G300" s="92">
        <v>13.07</v>
      </c>
      <c r="H300" s="68">
        <v>9</v>
      </c>
      <c r="I300" s="68"/>
    </row>
    <row r="301" spans="2:12" x14ac:dyDescent="0.3">
      <c r="B301" s="89" t="s">
        <v>6832</v>
      </c>
      <c r="C301" s="90" t="s">
        <v>6833</v>
      </c>
      <c r="D301" s="91" t="s">
        <v>6357</v>
      </c>
      <c r="E301" s="92"/>
      <c r="F301" s="92">
        <v>14.52</v>
      </c>
      <c r="G301" s="92">
        <v>14.52</v>
      </c>
      <c r="H301" s="68">
        <v>9</v>
      </c>
      <c r="I301" s="68"/>
    </row>
    <row r="302" spans="2:12" x14ac:dyDescent="0.3">
      <c r="B302" s="89" t="s">
        <v>6834</v>
      </c>
      <c r="C302" s="90" t="s">
        <v>6835</v>
      </c>
      <c r="D302" s="91" t="s">
        <v>6357</v>
      </c>
      <c r="E302" s="92"/>
      <c r="F302" s="92">
        <v>11.62</v>
      </c>
      <c r="G302" s="92">
        <v>11.62</v>
      </c>
      <c r="H302" s="68">
        <v>9</v>
      </c>
      <c r="I302" s="68"/>
    </row>
    <row r="303" spans="2:12" x14ac:dyDescent="0.3">
      <c r="B303" s="89" t="s">
        <v>6836</v>
      </c>
      <c r="C303" s="90" t="s">
        <v>6837</v>
      </c>
      <c r="D303" s="91"/>
      <c r="E303" s="92"/>
      <c r="F303" s="92"/>
      <c r="G303" s="92"/>
      <c r="H303" s="68">
        <v>5</v>
      </c>
      <c r="I303" s="68"/>
    </row>
    <row r="304" spans="2:12" x14ac:dyDescent="0.3">
      <c r="B304" s="89" t="s">
        <v>6838</v>
      </c>
      <c r="C304" s="90" t="s">
        <v>6839</v>
      </c>
      <c r="D304" s="91" t="s">
        <v>6301</v>
      </c>
      <c r="E304" s="92"/>
      <c r="F304" s="92">
        <v>40.71</v>
      </c>
      <c r="G304" s="92">
        <v>40.71</v>
      </c>
      <c r="H304" s="68">
        <v>9</v>
      </c>
      <c r="I304" s="68"/>
    </row>
    <row r="305" spans="2:9" x14ac:dyDescent="0.3">
      <c r="B305" s="89" t="s">
        <v>6840</v>
      </c>
      <c r="C305" s="90" t="s">
        <v>6841</v>
      </c>
      <c r="D305" s="91" t="s">
        <v>6301</v>
      </c>
      <c r="E305" s="92"/>
      <c r="F305" s="92">
        <v>8.7100000000000009</v>
      </c>
      <c r="G305" s="92">
        <v>8.7100000000000009</v>
      </c>
      <c r="H305" s="68">
        <v>9</v>
      </c>
      <c r="I305" s="68"/>
    </row>
    <row r="306" spans="2:9" x14ac:dyDescent="0.3">
      <c r="B306" s="89" t="s">
        <v>6842</v>
      </c>
      <c r="C306" s="90" t="s">
        <v>6843</v>
      </c>
      <c r="D306" s="91" t="s">
        <v>6301</v>
      </c>
      <c r="E306" s="92"/>
      <c r="F306" s="92">
        <v>11.25</v>
      </c>
      <c r="G306" s="92">
        <v>11.25</v>
      </c>
      <c r="H306" s="68">
        <v>9</v>
      </c>
      <c r="I306" s="68"/>
    </row>
    <row r="307" spans="2:9" x14ac:dyDescent="0.3">
      <c r="B307" s="89" t="s">
        <v>6844</v>
      </c>
      <c r="C307" s="90" t="s">
        <v>6845</v>
      </c>
      <c r="D307" s="91" t="s">
        <v>6301</v>
      </c>
      <c r="E307" s="92"/>
      <c r="F307" s="92">
        <v>19.29</v>
      </c>
      <c r="G307" s="92">
        <v>19.29</v>
      </c>
      <c r="H307" s="68">
        <v>9</v>
      </c>
      <c r="I307" s="68"/>
    </row>
    <row r="308" spans="2:9" x14ac:dyDescent="0.3">
      <c r="B308" s="89" t="s">
        <v>6846</v>
      </c>
      <c r="C308" s="90" t="s">
        <v>6847</v>
      </c>
      <c r="D308" s="91" t="s">
        <v>6357</v>
      </c>
      <c r="E308" s="92"/>
      <c r="F308" s="92">
        <v>9.65</v>
      </c>
      <c r="G308" s="92">
        <v>9.65</v>
      </c>
      <c r="H308" s="68">
        <v>9</v>
      </c>
      <c r="I308" s="68"/>
    </row>
    <row r="309" spans="2:9" x14ac:dyDescent="0.3">
      <c r="B309" s="89" t="s">
        <v>6848</v>
      </c>
      <c r="C309" s="90" t="s">
        <v>6849</v>
      </c>
      <c r="D309" s="91" t="s">
        <v>6357</v>
      </c>
      <c r="E309" s="92"/>
      <c r="F309" s="92">
        <v>2.1800000000000002</v>
      </c>
      <c r="G309" s="92">
        <v>2.1800000000000002</v>
      </c>
      <c r="H309" s="68">
        <v>9</v>
      </c>
      <c r="I309" s="68"/>
    </row>
    <row r="310" spans="2:9" x14ac:dyDescent="0.3">
      <c r="B310" s="89" t="s">
        <v>6850</v>
      </c>
      <c r="C310" s="90" t="s">
        <v>6851</v>
      </c>
      <c r="D310" s="91"/>
      <c r="E310" s="92"/>
      <c r="F310" s="92"/>
      <c r="G310" s="92"/>
      <c r="H310" s="68">
        <v>5</v>
      </c>
      <c r="I310" s="68"/>
    </row>
    <row r="311" spans="2:9" x14ac:dyDescent="0.3">
      <c r="B311" s="89" t="s">
        <v>6852</v>
      </c>
      <c r="C311" s="90" t="s">
        <v>6853</v>
      </c>
      <c r="D311" s="91" t="s">
        <v>6301</v>
      </c>
      <c r="E311" s="92"/>
      <c r="F311" s="92">
        <v>40.71</v>
      </c>
      <c r="G311" s="92">
        <v>40.71</v>
      </c>
      <c r="H311" s="68">
        <v>9</v>
      </c>
      <c r="I311" s="68"/>
    </row>
    <row r="312" spans="2:9" x14ac:dyDescent="0.3">
      <c r="B312" s="89" t="s">
        <v>6854</v>
      </c>
      <c r="C312" s="90" t="s">
        <v>6855</v>
      </c>
      <c r="D312" s="91" t="s">
        <v>6301</v>
      </c>
      <c r="E312" s="92"/>
      <c r="F312" s="92">
        <v>3.21</v>
      </c>
      <c r="G312" s="92">
        <v>3.21</v>
      </c>
      <c r="H312" s="68">
        <v>9</v>
      </c>
      <c r="I312" s="68"/>
    </row>
    <row r="313" spans="2:9" x14ac:dyDescent="0.3">
      <c r="B313" s="89" t="s">
        <v>6856</v>
      </c>
      <c r="C313" s="90" t="s">
        <v>6857</v>
      </c>
      <c r="D313" s="91" t="s">
        <v>6357</v>
      </c>
      <c r="E313" s="92"/>
      <c r="F313" s="92">
        <v>2.99</v>
      </c>
      <c r="G313" s="92">
        <v>2.99</v>
      </c>
      <c r="H313" s="68">
        <v>9</v>
      </c>
      <c r="I313" s="68"/>
    </row>
    <row r="314" spans="2:9" x14ac:dyDescent="0.3">
      <c r="B314" s="89" t="s">
        <v>6858</v>
      </c>
      <c r="C314" s="90" t="s">
        <v>6859</v>
      </c>
      <c r="D314" s="91" t="s">
        <v>6357</v>
      </c>
      <c r="E314" s="92"/>
      <c r="F314" s="92">
        <v>0.73</v>
      </c>
      <c r="G314" s="92">
        <v>0.73</v>
      </c>
      <c r="H314" s="68">
        <v>9</v>
      </c>
      <c r="I314" s="68"/>
    </row>
    <row r="315" spans="2:9" ht="28.8" x14ac:dyDescent="0.3">
      <c r="B315" s="89" t="s">
        <v>6860</v>
      </c>
      <c r="C315" s="90" t="s">
        <v>6861</v>
      </c>
      <c r="D315" s="91" t="s">
        <v>6301</v>
      </c>
      <c r="E315" s="92"/>
      <c r="F315" s="92">
        <v>36.11</v>
      </c>
      <c r="G315" s="92">
        <v>36.11</v>
      </c>
      <c r="H315" s="68">
        <v>9</v>
      </c>
      <c r="I315" s="68"/>
    </row>
    <row r="316" spans="2:9" x14ac:dyDescent="0.3">
      <c r="B316" s="89" t="s">
        <v>6862</v>
      </c>
      <c r="C316" s="90" t="s">
        <v>6863</v>
      </c>
      <c r="D316" s="91"/>
      <c r="E316" s="92"/>
      <c r="F316" s="92"/>
      <c r="G316" s="92"/>
      <c r="H316" s="68">
        <v>5</v>
      </c>
      <c r="I316" s="68"/>
    </row>
    <row r="317" spans="2:9" x14ac:dyDescent="0.3">
      <c r="B317" s="89" t="s">
        <v>6864</v>
      </c>
      <c r="C317" s="90" t="s">
        <v>6865</v>
      </c>
      <c r="D317" s="91" t="s">
        <v>6301</v>
      </c>
      <c r="E317" s="92"/>
      <c r="F317" s="92">
        <v>9.01</v>
      </c>
      <c r="G317" s="92">
        <v>9.01</v>
      </c>
      <c r="H317" s="68">
        <v>9</v>
      </c>
      <c r="I317" s="68"/>
    </row>
    <row r="318" spans="2:9" x14ac:dyDescent="0.3">
      <c r="B318" s="89" t="s">
        <v>6866</v>
      </c>
      <c r="C318" s="90" t="s">
        <v>6867</v>
      </c>
      <c r="D318" s="91" t="s">
        <v>6301</v>
      </c>
      <c r="E318" s="92"/>
      <c r="F318" s="92">
        <v>4.83</v>
      </c>
      <c r="G318" s="92">
        <v>4.83</v>
      </c>
      <c r="H318" s="68">
        <v>9</v>
      </c>
      <c r="I318" s="68"/>
    </row>
    <row r="319" spans="2:9" x14ac:dyDescent="0.3">
      <c r="B319" s="89" t="s">
        <v>6868</v>
      </c>
      <c r="C319" s="90" t="s">
        <v>6869</v>
      </c>
      <c r="D319" s="91" t="s">
        <v>6301</v>
      </c>
      <c r="E319" s="92"/>
      <c r="F319" s="92">
        <v>3.63</v>
      </c>
      <c r="G319" s="92">
        <v>3.63</v>
      </c>
      <c r="H319" s="68">
        <v>9</v>
      </c>
      <c r="I319" s="68"/>
    </row>
    <row r="320" spans="2:9" x14ac:dyDescent="0.3">
      <c r="B320" s="89" t="s">
        <v>6870</v>
      </c>
      <c r="C320" s="90" t="s">
        <v>6871</v>
      </c>
      <c r="D320" s="91"/>
      <c r="E320" s="92"/>
      <c r="F320" s="92"/>
      <c r="G320" s="92"/>
      <c r="H320" s="68">
        <v>5</v>
      </c>
      <c r="I320" s="68"/>
    </row>
    <row r="321" spans="2:9" x14ac:dyDescent="0.3">
      <c r="B321" s="89" t="s">
        <v>6872</v>
      </c>
      <c r="C321" s="90" t="s">
        <v>6873</v>
      </c>
      <c r="D321" s="91" t="s">
        <v>6249</v>
      </c>
      <c r="E321" s="92"/>
      <c r="F321" s="92">
        <v>16.079999999999998</v>
      </c>
      <c r="G321" s="92">
        <v>16.079999999999998</v>
      </c>
      <c r="H321" s="68">
        <v>9</v>
      </c>
      <c r="I321" s="68"/>
    </row>
    <row r="322" spans="2:9" x14ac:dyDescent="0.3">
      <c r="B322" s="89" t="s">
        <v>6874</v>
      </c>
      <c r="C322" s="90" t="s">
        <v>6875</v>
      </c>
      <c r="D322" s="91" t="s">
        <v>6357</v>
      </c>
      <c r="E322" s="92"/>
      <c r="F322" s="92">
        <v>1.23</v>
      </c>
      <c r="G322" s="92">
        <v>1.23</v>
      </c>
      <c r="H322" s="68">
        <v>9</v>
      </c>
      <c r="I322" s="68"/>
    </row>
    <row r="323" spans="2:9" x14ac:dyDescent="0.3">
      <c r="B323" s="89" t="s">
        <v>6876</v>
      </c>
      <c r="C323" s="90" t="s">
        <v>6877</v>
      </c>
      <c r="D323" s="91" t="s">
        <v>6357</v>
      </c>
      <c r="E323" s="92"/>
      <c r="F323" s="92">
        <v>9.65</v>
      </c>
      <c r="G323" s="92">
        <v>9.65</v>
      </c>
      <c r="H323" s="68">
        <v>9</v>
      </c>
      <c r="I323" s="68"/>
    </row>
    <row r="324" spans="2:9" ht="28.8" x14ac:dyDescent="0.3">
      <c r="B324" s="89" t="s">
        <v>6878</v>
      </c>
      <c r="C324" s="90" t="s">
        <v>6879</v>
      </c>
      <c r="D324" s="91" t="s">
        <v>6301</v>
      </c>
      <c r="E324" s="92"/>
      <c r="F324" s="92">
        <v>4.3600000000000003</v>
      </c>
      <c r="G324" s="92">
        <v>4.3600000000000003</v>
      </c>
      <c r="H324" s="68">
        <v>9</v>
      </c>
      <c r="I324" s="68"/>
    </row>
    <row r="325" spans="2:9" x14ac:dyDescent="0.3">
      <c r="B325" s="89" t="s">
        <v>6880</v>
      </c>
      <c r="C325" s="90" t="s">
        <v>6881</v>
      </c>
      <c r="D325" s="91" t="s">
        <v>6301</v>
      </c>
      <c r="E325" s="92"/>
      <c r="F325" s="92">
        <v>14.47</v>
      </c>
      <c r="G325" s="92">
        <v>14.47</v>
      </c>
      <c r="H325" s="68">
        <v>9</v>
      </c>
      <c r="I325" s="68"/>
    </row>
    <row r="326" spans="2:9" x14ac:dyDescent="0.3">
      <c r="B326" s="89" t="s">
        <v>6882</v>
      </c>
      <c r="C326" s="90" t="s">
        <v>6883</v>
      </c>
      <c r="D326" s="91"/>
      <c r="E326" s="92"/>
      <c r="F326" s="92"/>
      <c r="G326" s="92"/>
      <c r="H326" s="68">
        <v>5</v>
      </c>
      <c r="I326" s="68"/>
    </row>
    <row r="327" spans="2:9" x14ac:dyDescent="0.3">
      <c r="B327" s="89" t="s">
        <v>6884</v>
      </c>
      <c r="C327" s="90" t="s">
        <v>6885</v>
      </c>
      <c r="D327" s="91" t="s">
        <v>6301</v>
      </c>
      <c r="E327" s="92"/>
      <c r="F327" s="92">
        <v>22.51</v>
      </c>
      <c r="G327" s="92">
        <v>22.51</v>
      </c>
      <c r="H327" s="68">
        <v>9</v>
      </c>
      <c r="I327" s="68"/>
    </row>
    <row r="328" spans="2:9" x14ac:dyDescent="0.3">
      <c r="B328" s="89" t="s">
        <v>6886</v>
      </c>
      <c r="C328" s="90" t="s">
        <v>6887</v>
      </c>
      <c r="D328" s="91" t="s">
        <v>6249</v>
      </c>
      <c r="E328" s="92"/>
      <c r="F328" s="92">
        <v>19.260000000000002</v>
      </c>
      <c r="G328" s="92">
        <v>19.260000000000002</v>
      </c>
      <c r="H328" s="68">
        <v>9</v>
      </c>
      <c r="I328" s="68"/>
    </row>
    <row r="329" spans="2:9" x14ac:dyDescent="0.3">
      <c r="B329" s="89" t="s">
        <v>6888</v>
      </c>
      <c r="C329" s="90" t="s">
        <v>6889</v>
      </c>
      <c r="D329" s="91" t="s">
        <v>6357</v>
      </c>
      <c r="E329" s="92"/>
      <c r="F329" s="92">
        <v>7.71</v>
      </c>
      <c r="G329" s="92">
        <v>7.71</v>
      </c>
      <c r="H329" s="68">
        <v>9</v>
      </c>
      <c r="I329" s="68"/>
    </row>
    <row r="330" spans="2:9" x14ac:dyDescent="0.3">
      <c r="B330" s="89" t="s">
        <v>6890</v>
      </c>
      <c r="C330" s="90" t="s">
        <v>6891</v>
      </c>
      <c r="D330" s="91" t="s">
        <v>6357</v>
      </c>
      <c r="E330" s="92"/>
      <c r="F330" s="92">
        <v>5.29</v>
      </c>
      <c r="G330" s="92">
        <v>5.29</v>
      </c>
      <c r="H330" s="68">
        <v>9</v>
      </c>
      <c r="I330" s="68"/>
    </row>
    <row r="331" spans="2:9" x14ac:dyDescent="0.3">
      <c r="B331" s="89" t="s">
        <v>6892</v>
      </c>
      <c r="C331" s="90" t="s">
        <v>6893</v>
      </c>
      <c r="D331" s="91" t="s">
        <v>6301</v>
      </c>
      <c r="E331" s="92"/>
      <c r="F331" s="92">
        <v>22.51</v>
      </c>
      <c r="G331" s="92">
        <v>22.51</v>
      </c>
      <c r="H331" s="68">
        <v>9</v>
      </c>
      <c r="I331" s="68"/>
    </row>
    <row r="332" spans="2:9" x14ac:dyDescent="0.3">
      <c r="B332" s="89" t="s">
        <v>6894</v>
      </c>
      <c r="C332" s="90" t="s">
        <v>6895</v>
      </c>
      <c r="D332" s="91" t="s">
        <v>6357</v>
      </c>
      <c r="E332" s="92"/>
      <c r="F332" s="92">
        <v>25.73</v>
      </c>
      <c r="G332" s="92">
        <v>25.73</v>
      </c>
      <c r="H332" s="68">
        <v>9</v>
      </c>
      <c r="I332" s="68"/>
    </row>
    <row r="333" spans="2:9" x14ac:dyDescent="0.3">
      <c r="B333" s="89" t="s">
        <v>6896</v>
      </c>
      <c r="C333" s="90" t="s">
        <v>6897</v>
      </c>
      <c r="D333" s="91" t="s">
        <v>6249</v>
      </c>
      <c r="E333" s="92"/>
      <c r="F333" s="92">
        <v>18.88</v>
      </c>
      <c r="G333" s="92">
        <v>18.88</v>
      </c>
      <c r="H333" s="68">
        <v>9</v>
      </c>
      <c r="I333" s="68"/>
    </row>
    <row r="334" spans="2:9" x14ac:dyDescent="0.3">
      <c r="B334" s="89" t="s">
        <v>6898</v>
      </c>
      <c r="C334" s="90" t="s">
        <v>6899</v>
      </c>
      <c r="D334" s="91" t="s">
        <v>6301</v>
      </c>
      <c r="E334" s="92"/>
      <c r="F334" s="92">
        <v>3.06</v>
      </c>
      <c r="G334" s="92">
        <v>3.06</v>
      </c>
      <c r="H334" s="68">
        <v>9</v>
      </c>
      <c r="I334" s="68"/>
    </row>
    <row r="335" spans="2:9" x14ac:dyDescent="0.3">
      <c r="B335" s="89" t="s">
        <v>6900</v>
      </c>
      <c r="C335" s="90" t="s">
        <v>6901</v>
      </c>
      <c r="D335" s="91"/>
      <c r="E335" s="92"/>
      <c r="F335" s="92"/>
      <c r="G335" s="92"/>
      <c r="H335" s="68">
        <v>5</v>
      </c>
      <c r="I335" s="68"/>
    </row>
    <row r="336" spans="2:9" x14ac:dyDescent="0.3">
      <c r="B336" s="89" t="s">
        <v>6902</v>
      </c>
      <c r="C336" s="90" t="s">
        <v>6903</v>
      </c>
      <c r="D336" s="91" t="s">
        <v>6249</v>
      </c>
      <c r="E336" s="92"/>
      <c r="F336" s="92">
        <v>8.82</v>
      </c>
      <c r="G336" s="92">
        <v>8.82</v>
      </c>
      <c r="H336" s="68">
        <v>9</v>
      </c>
      <c r="I336" s="68"/>
    </row>
    <row r="337" spans="2:9" x14ac:dyDescent="0.3">
      <c r="B337" s="89" t="s">
        <v>6904</v>
      </c>
      <c r="C337" s="90" t="s">
        <v>6905</v>
      </c>
      <c r="D337" s="91" t="s">
        <v>6249</v>
      </c>
      <c r="E337" s="92"/>
      <c r="F337" s="92">
        <v>3.53</v>
      </c>
      <c r="G337" s="92">
        <v>3.53</v>
      </c>
      <c r="H337" s="68">
        <v>9</v>
      </c>
      <c r="I337" s="68"/>
    </row>
    <row r="338" spans="2:9" x14ac:dyDescent="0.3">
      <c r="B338" s="89" t="s">
        <v>6906</v>
      </c>
      <c r="C338" s="90" t="s">
        <v>6907</v>
      </c>
      <c r="D338" s="91" t="s">
        <v>6249</v>
      </c>
      <c r="E338" s="92"/>
      <c r="F338" s="92">
        <v>1.76</v>
      </c>
      <c r="G338" s="92">
        <v>1.76</v>
      </c>
      <c r="H338" s="68">
        <v>9</v>
      </c>
      <c r="I338" s="68"/>
    </row>
    <row r="339" spans="2:9" x14ac:dyDescent="0.3">
      <c r="B339" s="89" t="s">
        <v>6908</v>
      </c>
      <c r="C339" s="90" t="s">
        <v>6909</v>
      </c>
      <c r="D339" s="91" t="s">
        <v>6249</v>
      </c>
      <c r="E339" s="92"/>
      <c r="F339" s="92">
        <v>14.39</v>
      </c>
      <c r="G339" s="92">
        <v>14.39</v>
      </c>
      <c r="H339" s="68">
        <v>9</v>
      </c>
      <c r="I339" s="68"/>
    </row>
    <row r="340" spans="2:9" x14ac:dyDescent="0.3">
      <c r="B340" s="89" t="s">
        <v>6910</v>
      </c>
      <c r="C340" s="90" t="s">
        <v>6911</v>
      </c>
      <c r="D340" s="91"/>
      <c r="E340" s="92"/>
      <c r="F340" s="92"/>
      <c r="G340" s="92"/>
      <c r="H340" s="68">
        <v>5</v>
      </c>
      <c r="I340" s="68"/>
    </row>
    <row r="341" spans="2:9" x14ac:dyDescent="0.3">
      <c r="B341" s="89" t="s">
        <v>6912</v>
      </c>
      <c r="C341" s="90" t="s">
        <v>6913</v>
      </c>
      <c r="D341" s="91" t="s">
        <v>6249</v>
      </c>
      <c r="E341" s="92"/>
      <c r="F341" s="92">
        <v>32.81</v>
      </c>
      <c r="G341" s="92">
        <v>32.81</v>
      </c>
      <c r="H341" s="68">
        <v>9</v>
      </c>
      <c r="I341" s="68"/>
    </row>
    <row r="342" spans="2:9" x14ac:dyDescent="0.3">
      <c r="B342" s="89" t="s">
        <v>6914</v>
      </c>
      <c r="C342" s="90" t="s">
        <v>6915</v>
      </c>
      <c r="D342" s="91" t="s">
        <v>6301</v>
      </c>
      <c r="E342" s="92"/>
      <c r="F342" s="92">
        <v>45.03</v>
      </c>
      <c r="G342" s="92">
        <v>45.03</v>
      </c>
      <c r="H342" s="68">
        <v>9</v>
      </c>
      <c r="I342" s="68"/>
    </row>
    <row r="343" spans="2:9" x14ac:dyDescent="0.3">
      <c r="B343" s="89" t="s">
        <v>6916</v>
      </c>
      <c r="C343" s="90" t="s">
        <v>6917</v>
      </c>
      <c r="D343" s="91" t="s">
        <v>6249</v>
      </c>
      <c r="E343" s="92"/>
      <c r="F343" s="92">
        <v>10.58</v>
      </c>
      <c r="G343" s="92">
        <v>10.58</v>
      </c>
      <c r="H343" s="68">
        <v>9</v>
      </c>
      <c r="I343" s="68"/>
    </row>
    <row r="344" spans="2:9" x14ac:dyDescent="0.3">
      <c r="B344" s="89" t="s">
        <v>6918</v>
      </c>
      <c r="C344" s="90" t="s">
        <v>6919</v>
      </c>
      <c r="D344" s="91" t="s">
        <v>6249</v>
      </c>
      <c r="E344" s="92"/>
      <c r="F344" s="92">
        <v>4.41</v>
      </c>
      <c r="G344" s="92">
        <v>4.41</v>
      </c>
      <c r="H344" s="68">
        <v>9</v>
      </c>
      <c r="I344" s="68"/>
    </row>
    <row r="345" spans="2:9" x14ac:dyDescent="0.3">
      <c r="B345" s="89" t="s">
        <v>6920</v>
      </c>
      <c r="C345" s="90" t="s">
        <v>6921</v>
      </c>
      <c r="D345" s="91" t="s">
        <v>6249</v>
      </c>
      <c r="E345" s="92"/>
      <c r="F345" s="92">
        <v>41.63</v>
      </c>
      <c r="G345" s="92">
        <v>41.63</v>
      </c>
      <c r="H345" s="68">
        <v>9</v>
      </c>
      <c r="I345" s="68"/>
    </row>
    <row r="346" spans="2:9" x14ac:dyDescent="0.3">
      <c r="B346" s="89" t="s">
        <v>6922</v>
      </c>
      <c r="C346" s="90" t="s">
        <v>6923</v>
      </c>
      <c r="D346" s="91" t="s">
        <v>6249</v>
      </c>
      <c r="E346" s="92"/>
      <c r="F346" s="92">
        <v>24.06</v>
      </c>
      <c r="G346" s="92">
        <v>24.06</v>
      </c>
      <c r="H346" s="68">
        <v>9</v>
      </c>
      <c r="I346" s="68"/>
    </row>
    <row r="347" spans="2:9" x14ac:dyDescent="0.3">
      <c r="B347" s="89" t="s">
        <v>6924</v>
      </c>
      <c r="C347" s="90" t="s">
        <v>6925</v>
      </c>
      <c r="D347" s="91" t="s">
        <v>6249</v>
      </c>
      <c r="E347" s="92"/>
      <c r="F347" s="92">
        <v>24.06</v>
      </c>
      <c r="G347" s="92">
        <v>24.06</v>
      </c>
      <c r="H347" s="68">
        <v>9</v>
      </c>
      <c r="I347" s="68"/>
    </row>
    <row r="348" spans="2:9" x14ac:dyDescent="0.3">
      <c r="B348" s="89" t="s">
        <v>6926</v>
      </c>
      <c r="C348" s="90" t="s">
        <v>6927</v>
      </c>
      <c r="D348" s="91" t="s">
        <v>6249</v>
      </c>
      <c r="E348" s="92"/>
      <c r="F348" s="92">
        <v>5.69</v>
      </c>
      <c r="G348" s="92">
        <v>5.69</v>
      </c>
      <c r="H348" s="68">
        <v>9</v>
      </c>
      <c r="I348" s="68"/>
    </row>
    <row r="349" spans="2:9" x14ac:dyDescent="0.3">
      <c r="B349" s="89" t="s">
        <v>6928</v>
      </c>
      <c r="C349" s="90" t="s">
        <v>6929</v>
      </c>
      <c r="D349" s="91" t="s">
        <v>6249</v>
      </c>
      <c r="E349" s="92"/>
      <c r="F349" s="92">
        <v>8.75</v>
      </c>
      <c r="G349" s="92">
        <v>8.75</v>
      </c>
      <c r="H349" s="68">
        <v>9</v>
      </c>
      <c r="I349" s="68"/>
    </row>
    <row r="350" spans="2:9" x14ac:dyDescent="0.3">
      <c r="B350" s="89" t="s">
        <v>6930</v>
      </c>
      <c r="C350" s="90" t="s">
        <v>6931</v>
      </c>
      <c r="D350" s="91" t="s">
        <v>6249</v>
      </c>
      <c r="E350" s="92"/>
      <c r="F350" s="92">
        <v>16.62</v>
      </c>
      <c r="G350" s="92">
        <v>16.62</v>
      </c>
      <c r="H350" s="68">
        <v>9</v>
      </c>
      <c r="I350" s="68"/>
    </row>
    <row r="351" spans="2:9" x14ac:dyDescent="0.3">
      <c r="B351" s="89" t="s">
        <v>6932</v>
      </c>
      <c r="C351" s="90" t="s">
        <v>6933</v>
      </c>
      <c r="D351" s="91"/>
      <c r="E351" s="92"/>
      <c r="F351" s="92"/>
      <c r="G351" s="92"/>
      <c r="H351" s="68">
        <v>5</v>
      </c>
      <c r="I351" s="68"/>
    </row>
    <row r="352" spans="2:9" x14ac:dyDescent="0.3">
      <c r="B352" s="89" t="s">
        <v>6934</v>
      </c>
      <c r="C352" s="90" t="s">
        <v>6935</v>
      </c>
      <c r="D352" s="91" t="s">
        <v>6249</v>
      </c>
      <c r="E352" s="92"/>
      <c r="F352" s="92">
        <v>69.2</v>
      </c>
      <c r="G352" s="92">
        <v>69.2</v>
      </c>
      <c r="H352" s="68">
        <v>9</v>
      </c>
      <c r="I352" s="68"/>
    </row>
    <row r="353" spans="2:9" x14ac:dyDescent="0.3">
      <c r="B353" s="89" t="s">
        <v>6936</v>
      </c>
      <c r="C353" s="90" t="s">
        <v>6937</v>
      </c>
      <c r="D353" s="91" t="s">
        <v>6249</v>
      </c>
      <c r="E353" s="92"/>
      <c r="F353" s="92">
        <v>54.59</v>
      </c>
      <c r="G353" s="92">
        <v>54.59</v>
      </c>
      <c r="H353" s="68">
        <v>9</v>
      </c>
      <c r="I353" s="68"/>
    </row>
    <row r="354" spans="2:9" x14ac:dyDescent="0.3">
      <c r="B354" s="89" t="s">
        <v>6938</v>
      </c>
      <c r="C354" s="90" t="s">
        <v>6939</v>
      </c>
      <c r="D354" s="91"/>
      <c r="E354" s="92"/>
      <c r="F354" s="92"/>
      <c r="G354" s="92"/>
      <c r="H354" s="68">
        <v>5</v>
      </c>
      <c r="I354" s="68"/>
    </row>
    <row r="355" spans="2:9" x14ac:dyDescent="0.3">
      <c r="B355" s="89" t="s">
        <v>6940</v>
      </c>
      <c r="C355" s="90" t="s">
        <v>6941</v>
      </c>
      <c r="D355" s="91" t="s">
        <v>6301</v>
      </c>
      <c r="E355" s="92"/>
      <c r="F355" s="92">
        <v>4.3600000000000003</v>
      </c>
      <c r="G355" s="92">
        <v>4.3600000000000003</v>
      </c>
      <c r="H355" s="68">
        <v>9</v>
      </c>
      <c r="I355" s="68"/>
    </row>
    <row r="356" spans="2:9" x14ac:dyDescent="0.3">
      <c r="B356" s="89" t="s">
        <v>6942</v>
      </c>
      <c r="C356" s="90" t="s">
        <v>6943</v>
      </c>
      <c r="D356" s="91" t="s">
        <v>6301</v>
      </c>
      <c r="E356" s="92"/>
      <c r="F356" s="92">
        <v>0.73</v>
      </c>
      <c r="G356" s="92">
        <v>0.73</v>
      </c>
      <c r="H356" s="68">
        <v>9</v>
      </c>
      <c r="I356" s="68"/>
    </row>
    <row r="357" spans="2:9" x14ac:dyDescent="0.3">
      <c r="B357" s="89" t="s">
        <v>6944</v>
      </c>
      <c r="C357" s="90" t="s">
        <v>6945</v>
      </c>
      <c r="D357" s="91"/>
      <c r="E357" s="92"/>
      <c r="F357" s="92"/>
      <c r="G357" s="92"/>
      <c r="H357" s="68">
        <v>5</v>
      </c>
      <c r="I357" s="68"/>
    </row>
    <row r="358" spans="2:9" x14ac:dyDescent="0.3">
      <c r="B358" s="89" t="s">
        <v>6946</v>
      </c>
      <c r="C358" s="90" t="s">
        <v>6947</v>
      </c>
      <c r="D358" s="91" t="s">
        <v>6301</v>
      </c>
      <c r="E358" s="92"/>
      <c r="F358" s="92">
        <v>10.94</v>
      </c>
      <c r="G358" s="92">
        <v>10.94</v>
      </c>
      <c r="H358" s="68">
        <v>9</v>
      </c>
      <c r="I358" s="68"/>
    </row>
    <row r="359" spans="2:9" x14ac:dyDescent="0.3">
      <c r="B359" s="89" t="s">
        <v>6948</v>
      </c>
      <c r="C359" s="90" t="s">
        <v>6949</v>
      </c>
      <c r="D359" s="91" t="s">
        <v>6301</v>
      </c>
      <c r="E359" s="92"/>
      <c r="F359" s="92">
        <v>32.159999999999997</v>
      </c>
      <c r="G359" s="92">
        <v>32.159999999999997</v>
      </c>
      <c r="H359" s="68">
        <v>9</v>
      </c>
      <c r="I359" s="68"/>
    </row>
    <row r="360" spans="2:9" x14ac:dyDescent="0.3">
      <c r="B360" s="89" t="s">
        <v>6950</v>
      </c>
      <c r="C360" s="90" t="s">
        <v>6951</v>
      </c>
      <c r="D360" s="91"/>
      <c r="E360" s="92"/>
      <c r="F360" s="92"/>
      <c r="G360" s="92"/>
      <c r="H360" s="68">
        <v>5</v>
      </c>
      <c r="I360" s="68"/>
    </row>
    <row r="361" spans="2:9" x14ac:dyDescent="0.3">
      <c r="B361" s="89" t="s">
        <v>6952</v>
      </c>
      <c r="C361" s="90" t="s">
        <v>6953</v>
      </c>
      <c r="D361" s="91" t="s">
        <v>6249</v>
      </c>
      <c r="E361" s="92"/>
      <c r="F361" s="92">
        <v>14.56</v>
      </c>
      <c r="G361" s="92">
        <v>14.56</v>
      </c>
      <c r="H361" s="68">
        <v>9</v>
      </c>
      <c r="I361" s="68"/>
    </row>
    <row r="362" spans="2:9" x14ac:dyDescent="0.3">
      <c r="B362" s="89" t="s">
        <v>6954</v>
      </c>
      <c r="C362" s="90" t="s">
        <v>6955</v>
      </c>
      <c r="D362" s="91" t="s">
        <v>6249</v>
      </c>
      <c r="E362" s="92"/>
      <c r="F362" s="92">
        <v>54.59</v>
      </c>
      <c r="G362" s="92">
        <v>54.59</v>
      </c>
      <c r="H362" s="68">
        <v>9</v>
      </c>
      <c r="I362" s="68"/>
    </row>
    <row r="363" spans="2:9" x14ac:dyDescent="0.3">
      <c r="B363" s="89" t="s">
        <v>6956</v>
      </c>
      <c r="C363" s="90" t="s">
        <v>6957</v>
      </c>
      <c r="D363" s="91" t="s">
        <v>6249</v>
      </c>
      <c r="E363" s="92"/>
      <c r="F363" s="92">
        <v>18.2</v>
      </c>
      <c r="G363" s="92">
        <v>18.2</v>
      </c>
      <c r="H363" s="68">
        <v>9</v>
      </c>
      <c r="I363" s="68"/>
    </row>
    <row r="364" spans="2:9" x14ac:dyDescent="0.3">
      <c r="B364" s="89" t="s">
        <v>6958</v>
      </c>
      <c r="C364" s="90" t="s">
        <v>6959</v>
      </c>
      <c r="D364" s="91" t="s">
        <v>6357</v>
      </c>
      <c r="E364" s="92"/>
      <c r="F364" s="92">
        <v>14.56</v>
      </c>
      <c r="G364" s="92">
        <v>14.56</v>
      </c>
      <c r="H364" s="68">
        <v>9</v>
      </c>
      <c r="I364" s="68"/>
    </row>
    <row r="365" spans="2:9" x14ac:dyDescent="0.3">
      <c r="B365" s="89" t="s">
        <v>6960</v>
      </c>
      <c r="C365" s="90" t="s">
        <v>6961</v>
      </c>
      <c r="D365" s="91" t="s">
        <v>6249</v>
      </c>
      <c r="E365" s="92"/>
      <c r="F365" s="92">
        <v>5.46</v>
      </c>
      <c r="G365" s="92">
        <v>5.46</v>
      </c>
      <c r="H365" s="68">
        <v>9</v>
      </c>
      <c r="I365" s="68"/>
    </row>
    <row r="366" spans="2:9" x14ac:dyDescent="0.3">
      <c r="B366" s="89" t="s">
        <v>6962</v>
      </c>
      <c r="C366" s="90" t="s">
        <v>6963</v>
      </c>
      <c r="D366" s="91" t="s">
        <v>6249</v>
      </c>
      <c r="E366" s="92"/>
      <c r="F366" s="92">
        <v>5.46</v>
      </c>
      <c r="G366" s="92">
        <v>5.46</v>
      </c>
      <c r="H366" s="68">
        <v>9</v>
      </c>
      <c r="I366" s="68"/>
    </row>
    <row r="367" spans="2:9" x14ac:dyDescent="0.3">
      <c r="B367" s="89" t="s">
        <v>6964</v>
      </c>
      <c r="C367" s="90" t="s">
        <v>6965</v>
      </c>
      <c r="D367" s="91" t="s">
        <v>6249</v>
      </c>
      <c r="E367" s="92"/>
      <c r="F367" s="92">
        <v>36.39</v>
      </c>
      <c r="G367" s="92">
        <v>36.39</v>
      </c>
      <c r="H367" s="68">
        <v>9</v>
      </c>
      <c r="I367" s="68"/>
    </row>
    <row r="368" spans="2:9" x14ac:dyDescent="0.3">
      <c r="B368" s="89" t="s">
        <v>6966</v>
      </c>
      <c r="C368" s="90" t="s">
        <v>6967</v>
      </c>
      <c r="D368" s="91" t="s">
        <v>6249</v>
      </c>
      <c r="E368" s="92"/>
      <c r="F368" s="92">
        <v>18.2</v>
      </c>
      <c r="G368" s="92">
        <v>18.2</v>
      </c>
      <c r="H368" s="68">
        <v>9</v>
      </c>
      <c r="I368" s="68"/>
    </row>
    <row r="369" spans="2:9" x14ac:dyDescent="0.3">
      <c r="B369" s="89" t="s">
        <v>6968</v>
      </c>
      <c r="C369" s="90" t="s">
        <v>6969</v>
      </c>
      <c r="D369" s="91" t="s">
        <v>6249</v>
      </c>
      <c r="E369" s="92"/>
      <c r="F369" s="92">
        <v>16.37</v>
      </c>
      <c r="G369" s="92">
        <v>16.37</v>
      </c>
      <c r="H369" s="68">
        <v>9</v>
      </c>
      <c r="I369" s="68"/>
    </row>
    <row r="370" spans="2:9" x14ac:dyDescent="0.3">
      <c r="B370" s="89" t="s">
        <v>6970</v>
      </c>
      <c r="C370" s="90" t="s">
        <v>6971</v>
      </c>
      <c r="D370" s="91" t="s">
        <v>6249</v>
      </c>
      <c r="E370" s="92"/>
      <c r="F370" s="92">
        <v>14.56</v>
      </c>
      <c r="G370" s="92">
        <v>14.56</v>
      </c>
      <c r="H370" s="68">
        <v>9</v>
      </c>
      <c r="I370" s="68"/>
    </row>
    <row r="371" spans="2:9" x14ac:dyDescent="0.3">
      <c r="B371" s="89" t="s">
        <v>6972</v>
      </c>
      <c r="C371" s="90" t="s">
        <v>6973</v>
      </c>
      <c r="D371" s="91" t="s">
        <v>6249</v>
      </c>
      <c r="E371" s="92"/>
      <c r="F371" s="92">
        <v>14.56</v>
      </c>
      <c r="G371" s="92">
        <v>14.56</v>
      </c>
      <c r="H371" s="68">
        <v>9</v>
      </c>
      <c r="I371" s="68"/>
    </row>
    <row r="372" spans="2:9" x14ac:dyDescent="0.3">
      <c r="B372" s="89" t="s">
        <v>6974</v>
      </c>
      <c r="C372" s="90" t="s">
        <v>6975</v>
      </c>
      <c r="D372" s="91" t="s">
        <v>6249</v>
      </c>
      <c r="E372" s="92"/>
      <c r="F372" s="92">
        <v>10.92</v>
      </c>
      <c r="G372" s="92">
        <v>10.92</v>
      </c>
      <c r="H372" s="68">
        <v>9</v>
      </c>
      <c r="I372" s="68"/>
    </row>
    <row r="373" spans="2:9" x14ac:dyDescent="0.3">
      <c r="B373" s="89" t="s">
        <v>6976</v>
      </c>
      <c r="C373" s="90" t="s">
        <v>6977</v>
      </c>
      <c r="D373" s="91"/>
      <c r="E373" s="92"/>
      <c r="F373" s="92"/>
      <c r="G373" s="92"/>
      <c r="H373" s="68">
        <v>5</v>
      </c>
      <c r="I373" s="68"/>
    </row>
    <row r="374" spans="2:9" x14ac:dyDescent="0.3">
      <c r="B374" s="89" t="s">
        <v>6978</v>
      </c>
      <c r="C374" s="90" t="s">
        <v>6979</v>
      </c>
      <c r="D374" s="91" t="s">
        <v>6249</v>
      </c>
      <c r="E374" s="92"/>
      <c r="F374" s="92">
        <v>9.1</v>
      </c>
      <c r="G374" s="92">
        <v>9.1</v>
      </c>
      <c r="H374" s="68">
        <v>9</v>
      </c>
      <c r="I374" s="68"/>
    </row>
    <row r="375" spans="2:9" x14ac:dyDescent="0.3">
      <c r="B375" s="89" t="s">
        <v>6980</v>
      </c>
      <c r="C375" s="90" t="s">
        <v>6981</v>
      </c>
      <c r="D375" s="91" t="s">
        <v>6357</v>
      </c>
      <c r="E375" s="92"/>
      <c r="F375" s="92">
        <v>12.73</v>
      </c>
      <c r="G375" s="92">
        <v>12.73</v>
      </c>
      <c r="H375" s="68">
        <v>9</v>
      </c>
      <c r="I375" s="68"/>
    </row>
    <row r="376" spans="2:9" x14ac:dyDescent="0.3">
      <c r="B376" s="89" t="s">
        <v>6982</v>
      </c>
      <c r="C376" s="90" t="s">
        <v>6983</v>
      </c>
      <c r="D376" s="91" t="s">
        <v>6249</v>
      </c>
      <c r="E376" s="92"/>
      <c r="F376" s="92">
        <v>181.95</v>
      </c>
      <c r="G376" s="92">
        <v>181.95</v>
      </c>
      <c r="H376" s="68">
        <v>9</v>
      </c>
      <c r="I376" s="68"/>
    </row>
    <row r="377" spans="2:9" x14ac:dyDescent="0.3">
      <c r="B377" s="89" t="s">
        <v>6984</v>
      </c>
      <c r="C377" s="90" t="s">
        <v>6985</v>
      </c>
      <c r="D377" s="91" t="s">
        <v>6249</v>
      </c>
      <c r="E377" s="92"/>
      <c r="F377" s="92">
        <v>145.56</v>
      </c>
      <c r="G377" s="92">
        <v>145.56</v>
      </c>
      <c r="H377" s="68">
        <v>9</v>
      </c>
      <c r="I377" s="68"/>
    </row>
    <row r="378" spans="2:9" x14ac:dyDescent="0.3">
      <c r="B378" s="89" t="s">
        <v>6986</v>
      </c>
      <c r="C378" s="90" t="s">
        <v>6987</v>
      </c>
      <c r="D378" s="91" t="s">
        <v>6249</v>
      </c>
      <c r="E378" s="92"/>
      <c r="F378" s="92">
        <v>72.78</v>
      </c>
      <c r="G378" s="92">
        <v>72.78</v>
      </c>
      <c r="H378" s="68">
        <v>9</v>
      </c>
      <c r="I378" s="68"/>
    </row>
    <row r="379" spans="2:9" x14ac:dyDescent="0.3">
      <c r="B379" s="89" t="s">
        <v>6988</v>
      </c>
      <c r="C379" s="90" t="s">
        <v>6989</v>
      </c>
      <c r="D379" s="91" t="s">
        <v>6249</v>
      </c>
      <c r="E379" s="92"/>
      <c r="F379" s="92">
        <v>39.979999999999997</v>
      </c>
      <c r="G379" s="92">
        <v>39.979999999999997</v>
      </c>
      <c r="H379" s="68">
        <v>9</v>
      </c>
      <c r="I379" s="68"/>
    </row>
    <row r="380" spans="2:9" x14ac:dyDescent="0.3">
      <c r="B380" s="89" t="s">
        <v>6990</v>
      </c>
      <c r="C380" s="90" t="s">
        <v>6991</v>
      </c>
      <c r="D380" s="91" t="s">
        <v>6249</v>
      </c>
      <c r="E380" s="92"/>
      <c r="F380" s="92">
        <v>5.47</v>
      </c>
      <c r="G380" s="92">
        <v>5.47</v>
      </c>
      <c r="H380" s="68">
        <v>9</v>
      </c>
      <c r="I380" s="68"/>
    </row>
    <row r="381" spans="2:9" x14ac:dyDescent="0.3">
      <c r="B381" s="89" t="s">
        <v>6992</v>
      </c>
      <c r="C381" s="90" t="s">
        <v>6993</v>
      </c>
      <c r="D381" s="91" t="s">
        <v>6249</v>
      </c>
      <c r="E381" s="92"/>
      <c r="F381" s="92">
        <v>6.56</v>
      </c>
      <c r="G381" s="92">
        <v>6.56</v>
      </c>
      <c r="H381" s="68">
        <v>9</v>
      </c>
      <c r="I381" s="68"/>
    </row>
    <row r="382" spans="2:9" x14ac:dyDescent="0.3">
      <c r="B382" s="89" t="s">
        <v>6994</v>
      </c>
      <c r="C382" s="90" t="s">
        <v>6995</v>
      </c>
      <c r="D382" s="91" t="s">
        <v>6249</v>
      </c>
      <c r="E382" s="92"/>
      <c r="F382" s="92">
        <v>39.979999999999997</v>
      </c>
      <c r="G382" s="92">
        <v>39.979999999999997</v>
      </c>
      <c r="H382" s="68">
        <v>9</v>
      </c>
      <c r="I382" s="68"/>
    </row>
    <row r="383" spans="2:9" x14ac:dyDescent="0.3">
      <c r="B383" s="89" t="s">
        <v>6996</v>
      </c>
      <c r="C383" s="90" t="s">
        <v>6997</v>
      </c>
      <c r="D383" s="91" t="s">
        <v>6357</v>
      </c>
      <c r="E383" s="92"/>
      <c r="F383" s="92">
        <v>9.1</v>
      </c>
      <c r="G383" s="92">
        <v>9.1</v>
      </c>
      <c r="H383" s="68">
        <v>9</v>
      </c>
      <c r="I383" s="68"/>
    </row>
    <row r="384" spans="2:9" x14ac:dyDescent="0.3">
      <c r="B384" s="89" t="s">
        <v>6998</v>
      </c>
      <c r="C384" s="90" t="s">
        <v>6999</v>
      </c>
      <c r="D384" s="91" t="s">
        <v>6249</v>
      </c>
      <c r="E384" s="92"/>
      <c r="F384" s="92">
        <v>18.2</v>
      </c>
      <c r="G384" s="92">
        <v>18.2</v>
      </c>
      <c r="H384" s="68">
        <v>9</v>
      </c>
      <c r="I384" s="68"/>
    </row>
    <row r="385" spans="2:9" x14ac:dyDescent="0.3">
      <c r="B385" s="89" t="s">
        <v>7000</v>
      </c>
      <c r="C385" s="90" t="s">
        <v>7001</v>
      </c>
      <c r="D385" s="91" t="s">
        <v>6249</v>
      </c>
      <c r="E385" s="92"/>
      <c r="F385" s="92">
        <v>14.56</v>
      </c>
      <c r="G385" s="92">
        <v>14.56</v>
      </c>
      <c r="H385" s="68">
        <v>9</v>
      </c>
      <c r="I385" s="68"/>
    </row>
    <row r="386" spans="2:9" x14ac:dyDescent="0.3">
      <c r="B386" s="89" t="s">
        <v>7002</v>
      </c>
      <c r="C386" s="90" t="s">
        <v>7003</v>
      </c>
      <c r="D386" s="91" t="s">
        <v>6249</v>
      </c>
      <c r="E386" s="92"/>
      <c r="F386" s="92">
        <v>21.83</v>
      </c>
      <c r="G386" s="92">
        <v>21.83</v>
      </c>
      <c r="H386" s="68">
        <v>9</v>
      </c>
      <c r="I386" s="68"/>
    </row>
    <row r="387" spans="2:9" x14ac:dyDescent="0.3">
      <c r="B387" s="89" t="s">
        <v>7004</v>
      </c>
      <c r="C387" s="90" t="s">
        <v>7005</v>
      </c>
      <c r="D387" s="91" t="s">
        <v>6249</v>
      </c>
      <c r="E387" s="92"/>
      <c r="F387" s="92">
        <v>18.2</v>
      </c>
      <c r="G387" s="92">
        <v>18.2</v>
      </c>
      <c r="H387" s="68">
        <v>9</v>
      </c>
      <c r="I387" s="68"/>
    </row>
    <row r="388" spans="2:9" x14ac:dyDescent="0.3">
      <c r="B388" s="89" t="s">
        <v>7006</v>
      </c>
      <c r="C388" s="90" t="s">
        <v>7007</v>
      </c>
      <c r="D388" s="91" t="s">
        <v>6249</v>
      </c>
      <c r="E388" s="92"/>
      <c r="F388" s="92">
        <v>36.39</v>
      </c>
      <c r="G388" s="92">
        <v>36.39</v>
      </c>
      <c r="H388" s="68">
        <v>9</v>
      </c>
      <c r="I388" s="68"/>
    </row>
    <row r="389" spans="2:9" x14ac:dyDescent="0.3">
      <c r="B389" s="89" t="s">
        <v>7008</v>
      </c>
      <c r="C389" s="90" t="s">
        <v>7009</v>
      </c>
      <c r="D389" s="91" t="s">
        <v>6249</v>
      </c>
      <c r="E389" s="92"/>
      <c r="F389" s="92">
        <v>54.59</v>
      </c>
      <c r="G389" s="92">
        <v>54.59</v>
      </c>
      <c r="H389" s="68">
        <v>9</v>
      </c>
      <c r="I389" s="68"/>
    </row>
    <row r="390" spans="2:9" ht="28.8" x14ac:dyDescent="0.3">
      <c r="B390" s="89" t="s">
        <v>7010</v>
      </c>
      <c r="C390" s="90" t="s">
        <v>7011</v>
      </c>
      <c r="D390" s="91" t="s">
        <v>6249</v>
      </c>
      <c r="E390" s="92"/>
      <c r="F390" s="92">
        <v>101.82</v>
      </c>
      <c r="G390" s="92">
        <v>101.82</v>
      </c>
      <c r="H390" s="68">
        <v>9</v>
      </c>
      <c r="I390" s="68"/>
    </row>
    <row r="391" spans="2:9" x14ac:dyDescent="0.3">
      <c r="B391" s="89" t="s">
        <v>7012</v>
      </c>
      <c r="C391" s="90" t="s">
        <v>7013</v>
      </c>
      <c r="D391" s="91" t="s">
        <v>6249</v>
      </c>
      <c r="E391" s="92"/>
      <c r="F391" s="92">
        <v>27.29</v>
      </c>
      <c r="G391" s="92">
        <v>27.29</v>
      </c>
      <c r="H391" s="68">
        <v>9</v>
      </c>
      <c r="I391" s="68"/>
    </row>
    <row r="392" spans="2:9" x14ac:dyDescent="0.3">
      <c r="B392" s="89" t="s">
        <v>7014</v>
      </c>
      <c r="C392" s="90" t="s">
        <v>7015</v>
      </c>
      <c r="D392" s="91" t="s">
        <v>6249</v>
      </c>
      <c r="E392" s="92"/>
      <c r="F392" s="92">
        <v>7.26</v>
      </c>
      <c r="G392" s="92">
        <v>7.26</v>
      </c>
      <c r="H392" s="68">
        <v>9</v>
      </c>
      <c r="I392" s="68"/>
    </row>
    <row r="393" spans="2:9" x14ac:dyDescent="0.3">
      <c r="B393" s="89" t="s">
        <v>7016</v>
      </c>
      <c r="C393" s="90" t="s">
        <v>7017</v>
      </c>
      <c r="D393" s="91" t="s">
        <v>6249</v>
      </c>
      <c r="E393" s="92"/>
      <c r="F393" s="92">
        <v>14.57</v>
      </c>
      <c r="G393" s="92">
        <v>14.57</v>
      </c>
      <c r="H393" s="68">
        <v>9</v>
      </c>
      <c r="I393" s="68"/>
    </row>
    <row r="394" spans="2:9" x14ac:dyDescent="0.3">
      <c r="B394" s="89" t="s">
        <v>7018</v>
      </c>
      <c r="C394" s="90" t="s">
        <v>7019</v>
      </c>
      <c r="D394" s="91" t="s">
        <v>6357</v>
      </c>
      <c r="E394" s="92"/>
      <c r="F394" s="92">
        <v>4.3600000000000003</v>
      </c>
      <c r="G394" s="92">
        <v>4.3600000000000003</v>
      </c>
      <c r="H394" s="68">
        <v>9</v>
      </c>
      <c r="I394" s="68"/>
    </row>
    <row r="395" spans="2:9" x14ac:dyDescent="0.3">
      <c r="B395" s="89" t="s">
        <v>7020</v>
      </c>
      <c r="C395" s="90" t="s">
        <v>7021</v>
      </c>
      <c r="D395" s="91" t="s">
        <v>6357</v>
      </c>
      <c r="E395" s="92"/>
      <c r="F395" s="92">
        <v>2.1800000000000002</v>
      </c>
      <c r="G395" s="92">
        <v>2.1800000000000002</v>
      </c>
      <c r="H395" s="68">
        <v>9</v>
      </c>
      <c r="I395" s="68"/>
    </row>
    <row r="396" spans="2:9" x14ac:dyDescent="0.3">
      <c r="B396" s="89" t="s">
        <v>7022</v>
      </c>
      <c r="C396" s="90" t="s">
        <v>7023</v>
      </c>
      <c r="D396" s="91" t="s">
        <v>6357</v>
      </c>
      <c r="E396" s="92"/>
      <c r="F396" s="92">
        <v>3.64</v>
      </c>
      <c r="G396" s="92">
        <v>3.64</v>
      </c>
      <c r="H396" s="68">
        <v>9</v>
      </c>
      <c r="I396" s="68"/>
    </row>
    <row r="397" spans="2:9" x14ac:dyDescent="0.3">
      <c r="B397" s="89" t="s">
        <v>7024</v>
      </c>
      <c r="C397" s="90" t="s">
        <v>7025</v>
      </c>
      <c r="D397" s="91" t="s">
        <v>6357</v>
      </c>
      <c r="E397" s="92"/>
      <c r="F397" s="92">
        <v>1.82</v>
      </c>
      <c r="G397" s="92">
        <v>1.82</v>
      </c>
      <c r="H397" s="68">
        <v>9</v>
      </c>
      <c r="I397" s="68"/>
    </row>
    <row r="398" spans="2:9" x14ac:dyDescent="0.3">
      <c r="B398" s="89" t="s">
        <v>7026</v>
      </c>
      <c r="C398" s="90" t="s">
        <v>7027</v>
      </c>
      <c r="D398" s="91" t="s">
        <v>6357</v>
      </c>
      <c r="E398" s="92"/>
      <c r="F398" s="92">
        <v>25.46</v>
      </c>
      <c r="G398" s="92">
        <v>25.46</v>
      </c>
      <c r="H398" s="68">
        <v>9</v>
      </c>
      <c r="I398" s="68"/>
    </row>
    <row r="399" spans="2:9" x14ac:dyDescent="0.3">
      <c r="B399" s="89" t="s">
        <v>7028</v>
      </c>
      <c r="C399" s="90" t="s">
        <v>7029</v>
      </c>
      <c r="D399" s="91" t="s">
        <v>6357</v>
      </c>
      <c r="E399" s="92"/>
      <c r="F399" s="92">
        <v>7.27</v>
      </c>
      <c r="G399" s="92">
        <v>7.27</v>
      </c>
      <c r="H399" s="68">
        <v>9</v>
      </c>
      <c r="I399" s="68"/>
    </row>
    <row r="400" spans="2:9" x14ac:dyDescent="0.3">
      <c r="B400" s="89" t="s">
        <v>7030</v>
      </c>
      <c r="C400" s="90" t="s">
        <v>7031</v>
      </c>
      <c r="D400" s="91" t="s">
        <v>6249</v>
      </c>
      <c r="E400" s="92"/>
      <c r="F400" s="92">
        <v>36.39</v>
      </c>
      <c r="G400" s="92">
        <v>36.39</v>
      </c>
      <c r="H400" s="68">
        <v>9</v>
      </c>
      <c r="I400" s="68"/>
    </row>
    <row r="401" spans="2:9" x14ac:dyDescent="0.3">
      <c r="B401" s="89" t="s">
        <v>7032</v>
      </c>
      <c r="C401" s="90" t="s">
        <v>7033</v>
      </c>
      <c r="D401" s="91" t="s">
        <v>6249</v>
      </c>
      <c r="E401" s="92"/>
      <c r="F401" s="92">
        <v>7.27</v>
      </c>
      <c r="G401" s="92">
        <v>7.27</v>
      </c>
      <c r="H401" s="68">
        <v>9</v>
      </c>
      <c r="I401" s="68"/>
    </row>
    <row r="402" spans="2:9" x14ac:dyDescent="0.3">
      <c r="B402" s="89" t="s">
        <v>7034</v>
      </c>
      <c r="C402" s="90" t="s">
        <v>7035</v>
      </c>
      <c r="D402" s="91" t="s">
        <v>6249</v>
      </c>
      <c r="E402" s="92"/>
      <c r="F402" s="92">
        <v>54.59</v>
      </c>
      <c r="G402" s="92">
        <v>54.59</v>
      </c>
      <c r="H402" s="68">
        <v>9</v>
      </c>
      <c r="I402" s="68"/>
    </row>
    <row r="403" spans="2:9" x14ac:dyDescent="0.3">
      <c r="B403" s="89" t="s">
        <v>7036</v>
      </c>
      <c r="C403" s="90" t="s">
        <v>7037</v>
      </c>
      <c r="D403" s="91" t="s">
        <v>6249</v>
      </c>
      <c r="E403" s="92"/>
      <c r="F403" s="92">
        <v>76.37</v>
      </c>
      <c r="G403" s="92">
        <v>76.37</v>
      </c>
      <c r="H403" s="68">
        <v>9</v>
      </c>
      <c r="I403" s="68"/>
    </row>
    <row r="404" spans="2:9" x14ac:dyDescent="0.3">
      <c r="B404" s="89" t="s">
        <v>7038</v>
      </c>
      <c r="C404" s="90" t="s">
        <v>7039</v>
      </c>
      <c r="D404" s="91"/>
      <c r="E404" s="92"/>
      <c r="F404" s="92"/>
      <c r="G404" s="92"/>
      <c r="H404" s="68">
        <v>5</v>
      </c>
      <c r="I404" s="68"/>
    </row>
    <row r="405" spans="2:9" x14ac:dyDescent="0.3">
      <c r="B405" s="89" t="s">
        <v>7040</v>
      </c>
      <c r="C405" s="90" t="s">
        <v>7041</v>
      </c>
      <c r="D405" s="91" t="s">
        <v>6249</v>
      </c>
      <c r="E405" s="92"/>
      <c r="F405" s="92">
        <v>149.86000000000001</v>
      </c>
      <c r="G405" s="92">
        <v>149.86000000000001</v>
      </c>
      <c r="H405" s="68">
        <v>9</v>
      </c>
      <c r="I405" s="68"/>
    </row>
    <row r="406" spans="2:9" x14ac:dyDescent="0.3">
      <c r="B406" s="89" t="s">
        <v>7042</v>
      </c>
      <c r="C406" s="90" t="s">
        <v>7043</v>
      </c>
      <c r="D406" s="91" t="s">
        <v>6249</v>
      </c>
      <c r="E406" s="92"/>
      <c r="F406" s="92">
        <v>36.39</v>
      </c>
      <c r="G406" s="92">
        <v>36.39</v>
      </c>
      <c r="H406" s="68">
        <v>9</v>
      </c>
      <c r="I406" s="68"/>
    </row>
    <row r="407" spans="2:9" x14ac:dyDescent="0.3">
      <c r="B407" s="89" t="s">
        <v>7044</v>
      </c>
      <c r="C407" s="90" t="s">
        <v>7045</v>
      </c>
      <c r="D407" s="91" t="s">
        <v>6249</v>
      </c>
      <c r="E407" s="92"/>
      <c r="F407" s="92">
        <v>9.1</v>
      </c>
      <c r="G407" s="92">
        <v>9.1</v>
      </c>
      <c r="H407" s="68">
        <v>9</v>
      </c>
      <c r="I407" s="68"/>
    </row>
    <row r="408" spans="2:9" x14ac:dyDescent="0.3">
      <c r="B408" s="89" t="s">
        <v>7046</v>
      </c>
      <c r="C408" s="90" t="s">
        <v>7047</v>
      </c>
      <c r="D408" s="91" t="s">
        <v>6301</v>
      </c>
      <c r="E408" s="92"/>
      <c r="F408" s="92">
        <v>36.39</v>
      </c>
      <c r="G408" s="92">
        <v>36.39</v>
      </c>
      <c r="H408" s="68">
        <v>9</v>
      </c>
      <c r="I408" s="68"/>
    </row>
    <row r="409" spans="2:9" x14ac:dyDescent="0.3">
      <c r="B409" s="89" t="s">
        <v>7048</v>
      </c>
      <c r="C409" s="90" t="s">
        <v>7049</v>
      </c>
      <c r="D409" s="91" t="s">
        <v>6249</v>
      </c>
      <c r="E409" s="92"/>
      <c r="F409" s="92">
        <v>7.27</v>
      </c>
      <c r="G409" s="92">
        <v>7.27</v>
      </c>
      <c r="H409" s="68">
        <v>9</v>
      </c>
      <c r="I409" s="68"/>
    </row>
    <row r="410" spans="2:9" x14ac:dyDescent="0.3">
      <c r="B410" s="89" t="s">
        <v>7050</v>
      </c>
      <c r="C410" s="90" t="s">
        <v>7051</v>
      </c>
      <c r="D410" s="91" t="s">
        <v>6249</v>
      </c>
      <c r="E410" s="92"/>
      <c r="F410" s="92">
        <v>14.56</v>
      </c>
      <c r="G410" s="92">
        <v>14.56</v>
      </c>
      <c r="H410" s="68">
        <v>9</v>
      </c>
      <c r="I410" s="68"/>
    </row>
    <row r="411" spans="2:9" x14ac:dyDescent="0.3">
      <c r="B411" s="89" t="s">
        <v>7052</v>
      </c>
      <c r="C411" s="90" t="s">
        <v>7053</v>
      </c>
      <c r="D411" s="91" t="s">
        <v>6249</v>
      </c>
      <c r="E411" s="92"/>
      <c r="F411" s="92">
        <v>3.64</v>
      </c>
      <c r="G411" s="92">
        <v>3.64</v>
      </c>
      <c r="H411" s="68">
        <v>9</v>
      </c>
      <c r="I411" s="68"/>
    </row>
    <row r="412" spans="2:9" x14ac:dyDescent="0.3">
      <c r="B412" s="89" t="s">
        <v>7054</v>
      </c>
      <c r="C412" s="90" t="s">
        <v>7055</v>
      </c>
      <c r="D412" s="91" t="s">
        <v>6249</v>
      </c>
      <c r="E412" s="92"/>
      <c r="F412" s="92">
        <v>5.46</v>
      </c>
      <c r="G412" s="92">
        <v>5.46</v>
      </c>
      <c r="H412" s="68">
        <v>9</v>
      </c>
      <c r="I412" s="68"/>
    </row>
    <row r="413" spans="2:9" x14ac:dyDescent="0.3">
      <c r="B413" s="89" t="s">
        <v>7056</v>
      </c>
      <c r="C413" s="90" t="s">
        <v>7057</v>
      </c>
      <c r="D413" s="91" t="s">
        <v>6249</v>
      </c>
      <c r="E413" s="92"/>
      <c r="F413" s="92">
        <v>9.1</v>
      </c>
      <c r="G413" s="92">
        <v>9.1</v>
      </c>
      <c r="H413" s="68">
        <v>9</v>
      </c>
      <c r="I413" s="68"/>
    </row>
    <row r="414" spans="2:9" x14ac:dyDescent="0.3">
      <c r="B414" s="89" t="s">
        <v>7058</v>
      </c>
      <c r="C414" s="90" t="s">
        <v>7059</v>
      </c>
      <c r="D414" s="91" t="s">
        <v>6249</v>
      </c>
      <c r="E414" s="92"/>
      <c r="F414" s="92">
        <v>9.1</v>
      </c>
      <c r="G414" s="92">
        <v>9.1</v>
      </c>
      <c r="H414" s="68">
        <v>9</v>
      </c>
      <c r="I414" s="68"/>
    </row>
    <row r="415" spans="2:9" x14ac:dyDescent="0.3">
      <c r="B415" s="89" t="s">
        <v>7060</v>
      </c>
      <c r="C415" s="90" t="s">
        <v>7061</v>
      </c>
      <c r="D415" s="91"/>
      <c r="E415" s="92"/>
      <c r="F415" s="92"/>
      <c r="G415" s="92"/>
      <c r="H415" s="68">
        <v>5</v>
      </c>
      <c r="I415" s="68"/>
    </row>
    <row r="416" spans="2:9" ht="28.8" x14ac:dyDescent="0.3">
      <c r="B416" s="89" t="s">
        <v>7062</v>
      </c>
      <c r="C416" s="90" t="s">
        <v>7063</v>
      </c>
      <c r="D416" s="91" t="s">
        <v>6249</v>
      </c>
      <c r="E416" s="92"/>
      <c r="F416" s="92">
        <v>25.46</v>
      </c>
      <c r="G416" s="92">
        <v>25.46</v>
      </c>
      <c r="H416" s="68">
        <v>9</v>
      </c>
      <c r="I416" s="68"/>
    </row>
    <row r="417" spans="2:9" x14ac:dyDescent="0.3">
      <c r="B417" s="89" t="s">
        <v>7064</v>
      </c>
      <c r="C417" s="90" t="s">
        <v>7065</v>
      </c>
      <c r="D417" s="91" t="s">
        <v>6249</v>
      </c>
      <c r="E417" s="92"/>
      <c r="F417" s="92">
        <v>2.9</v>
      </c>
      <c r="G417" s="92">
        <v>2.9</v>
      </c>
      <c r="H417" s="68">
        <v>9</v>
      </c>
      <c r="I417" s="68"/>
    </row>
    <row r="418" spans="2:9" x14ac:dyDescent="0.3">
      <c r="B418" s="89" t="s">
        <v>7066</v>
      </c>
      <c r="C418" s="90" t="s">
        <v>7067</v>
      </c>
      <c r="D418" s="91" t="s">
        <v>6249</v>
      </c>
      <c r="E418" s="92"/>
      <c r="F418" s="92">
        <v>36.39</v>
      </c>
      <c r="G418" s="92">
        <v>36.39</v>
      </c>
      <c r="H418" s="68">
        <v>9</v>
      </c>
      <c r="I418" s="68"/>
    </row>
    <row r="419" spans="2:9" x14ac:dyDescent="0.3">
      <c r="B419" s="89" t="s">
        <v>7068</v>
      </c>
      <c r="C419" s="90" t="s">
        <v>7069</v>
      </c>
      <c r="D419" s="91" t="s">
        <v>6249</v>
      </c>
      <c r="E419" s="92"/>
      <c r="F419" s="92">
        <v>18.2</v>
      </c>
      <c r="G419" s="92">
        <v>18.2</v>
      </c>
      <c r="H419" s="68">
        <v>9</v>
      </c>
      <c r="I419" s="68"/>
    </row>
    <row r="420" spans="2:9" x14ac:dyDescent="0.3">
      <c r="B420" s="89" t="s">
        <v>7070</v>
      </c>
      <c r="C420" s="90" t="s">
        <v>7071</v>
      </c>
      <c r="D420" s="91" t="s">
        <v>6249</v>
      </c>
      <c r="E420" s="92"/>
      <c r="F420" s="92">
        <v>14.52</v>
      </c>
      <c r="G420" s="92">
        <v>14.52</v>
      </c>
      <c r="H420" s="68">
        <v>9</v>
      </c>
      <c r="I420" s="68"/>
    </row>
    <row r="421" spans="2:9" x14ac:dyDescent="0.3">
      <c r="B421" s="89" t="s">
        <v>7072</v>
      </c>
      <c r="C421" s="90" t="s">
        <v>7073</v>
      </c>
      <c r="D421" s="91" t="s">
        <v>6249</v>
      </c>
      <c r="E421" s="92"/>
      <c r="F421" s="92">
        <v>50.91</v>
      </c>
      <c r="G421" s="92">
        <v>50.91</v>
      </c>
      <c r="H421" s="68">
        <v>9</v>
      </c>
      <c r="I421" s="68"/>
    </row>
    <row r="422" spans="2:9" x14ac:dyDescent="0.3">
      <c r="B422" s="89" t="s">
        <v>7074</v>
      </c>
      <c r="C422" s="90" t="s">
        <v>7075</v>
      </c>
      <c r="D422" s="91"/>
      <c r="E422" s="92"/>
      <c r="F422" s="92"/>
      <c r="G422" s="92"/>
      <c r="H422" s="68">
        <v>5</v>
      </c>
      <c r="I422" s="68"/>
    </row>
    <row r="423" spans="2:9" x14ac:dyDescent="0.3">
      <c r="B423" s="89" t="s">
        <v>7076</v>
      </c>
      <c r="C423" s="90" t="s">
        <v>7077</v>
      </c>
      <c r="D423" s="91" t="s">
        <v>7078</v>
      </c>
      <c r="E423" s="92"/>
      <c r="F423" s="92">
        <v>0.57999999999999996</v>
      </c>
      <c r="G423" s="92">
        <v>0.57999999999999996</v>
      </c>
      <c r="H423" s="68">
        <v>9</v>
      </c>
      <c r="I423" s="68"/>
    </row>
    <row r="424" spans="2:9" x14ac:dyDescent="0.3">
      <c r="B424" s="89" t="s">
        <v>7079</v>
      </c>
      <c r="C424" s="90" t="s">
        <v>7080</v>
      </c>
      <c r="D424" s="91" t="s">
        <v>6249</v>
      </c>
      <c r="E424" s="92"/>
      <c r="F424" s="92">
        <v>54.59</v>
      </c>
      <c r="G424" s="92">
        <v>54.59</v>
      </c>
      <c r="H424" s="68">
        <v>9</v>
      </c>
      <c r="I424" s="68"/>
    </row>
    <row r="425" spans="2:9" x14ac:dyDescent="0.3">
      <c r="B425" s="89" t="s">
        <v>7081</v>
      </c>
      <c r="C425" s="90" t="s">
        <v>7082</v>
      </c>
      <c r="D425" s="91" t="s">
        <v>6249</v>
      </c>
      <c r="E425" s="92"/>
      <c r="F425" s="92">
        <v>72.78</v>
      </c>
      <c r="G425" s="92">
        <v>72.78</v>
      </c>
      <c r="H425" s="68">
        <v>9</v>
      </c>
      <c r="I425" s="68"/>
    </row>
    <row r="426" spans="2:9" x14ac:dyDescent="0.3">
      <c r="B426" s="89" t="s">
        <v>7083</v>
      </c>
      <c r="C426" s="90" t="s">
        <v>7084</v>
      </c>
      <c r="D426" s="91" t="s">
        <v>6357</v>
      </c>
      <c r="E426" s="92"/>
      <c r="F426" s="92">
        <v>14.56</v>
      </c>
      <c r="G426" s="92">
        <v>14.56</v>
      </c>
      <c r="H426" s="68">
        <v>9</v>
      </c>
      <c r="I426" s="68"/>
    </row>
    <row r="427" spans="2:9" x14ac:dyDescent="0.3">
      <c r="B427" s="89" t="s">
        <v>7085</v>
      </c>
      <c r="C427" s="90" t="s">
        <v>7086</v>
      </c>
      <c r="D427" s="91" t="s">
        <v>6301</v>
      </c>
      <c r="E427" s="92"/>
      <c r="F427" s="92">
        <v>36.39</v>
      </c>
      <c r="G427" s="92">
        <v>36.39</v>
      </c>
      <c r="H427" s="68">
        <v>9</v>
      </c>
      <c r="I427" s="68"/>
    </row>
    <row r="428" spans="2:9" x14ac:dyDescent="0.3">
      <c r="B428" s="89" t="s">
        <v>7087</v>
      </c>
      <c r="C428" s="90" t="s">
        <v>7088</v>
      </c>
      <c r="D428" s="91" t="s">
        <v>6249</v>
      </c>
      <c r="E428" s="92">
        <v>91.14</v>
      </c>
      <c r="F428" s="92">
        <v>101.82</v>
      </c>
      <c r="G428" s="92">
        <v>192.96</v>
      </c>
      <c r="H428" s="68">
        <v>9</v>
      </c>
      <c r="I428" s="68"/>
    </row>
    <row r="429" spans="2:9" x14ac:dyDescent="0.3">
      <c r="B429" s="89" t="s">
        <v>7089</v>
      </c>
      <c r="C429" s="90" t="s">
        <v>7090</v>
      </c>
      <c r="D429" s="91" t="s">
        <v>6249</v>
      </c>
      <c r="E429" s="92">
        <v>91.14</v>
      </c>
      <c r="F429" s="92">
        <v>101.82</v>
      </c>
      <c r="G429" s="92">
        <v>192.96</v>
      </c>
      <c r="H429" s="68">
        <v>9</v>
      </c>
      <c r="I429" s="68"/>
    </row>
    <row r="430" spans="2:9" x14ac:dyDescent="0.3">
      <c r="B430" s="89" t="s">
        <v>7091</v>
      </c>
      <c r="C430" s="90" t="s">
        <v>7092</v>
      </c>
      <c r="D430" s="91" t="s">
        <v>6249</v>
      </c>
      <c r="E430" s="92"/>
      <c r="F430" s="92">
        <v>114.21</v>
      </c>
      <c r="G430" s="92">
        <v>114.21</v>
      </c>
      <c r="H430" s="68">
        <v>9</v>
      </c>
      <c r="I430" s="68"/>
    </row>
    <row r="431" spans="2:9" x14ac:dyDescent="0.3">
      <c r="B431" s="89" t="s">
        <v>7093</v>
      </c>
      <c r="C431" s="90" t="s">
        <v>7094</v>
      </c>
      <c r="D431" s="91" t="s">
        <v>6301</v>
      </c>
      <c r="E431" s="92"/>
      <c r="F431" s="92">
        <v>72.78</v>
      </c>
      <c r="G431" s="92">
        <v>72.78</v>
      </c>
      <c r="H431" s="68">
        <v>9</v>
      </c>
      <c r="I431" s="68"/>
    </row>
    <row r="432" spans="2:9" x14ac:dyDescent="0.3">
      <c r="B432" s="89" t="s">
        <v>7095</v>
      </c>
      <c r="C432" s="90" t="s">
        <v>7096</v>
      </c>
      <c r="D432" s="91" t="s">
        <v>6249</v>
      </c>
      <c r="E432" s="92"/>
      <c r="F432" s="92">
        <v>12.73</v>
      </c>
      <c r="G432" s="92">
        <v>12.73</v>
      </c>
      <c r="H432" s="68">
        <v>9</v>
      </c>
      <c r="I432" s="68"/>
    </row>
    <row r="433" spans="2:9" x14ac:dyDescent="0.3">
      <c r="B433" s="89" t="s">
        <v>7097</v>
      </c>
      <c r="C433" s="90" t="s">
        <v>7098</v>
      </c>
      <c r="D433" s="91" t="s">
        <v>6249</v>
      </c>
      <c r="E433" s="92"/>
      <c r="F433" s="92">
        <v>72.78</v>
      </c>
      <c r="G433" s="92">
        <v>72.78</v>
      </c>
      <c r="H433" s="68">
        <v>9</v>
      </c>
      <c r="I433" s="68"/>
    </row>
    <row r="434" spans="2:9" x14ac:dyDescent="0.3">
      <c r="B434" s="89" t="s">
        <v>7099</v>
      </c>
      <c r="C434" s="90" t="s">
        <v>7100</v>
      </c>
      <c r="D434" s="91" t="s">
        <v>6249</v>
      </c>
      <c r="E434" s="92"/>
      <c r="F434" s="92">
        <v>17.5</v>
      </c>
      <c r="G434" s="92">
        <v>17.5</v>
      </c>
      <c r="H434" s="68">
        <v>9</v>
      </c>
      <c r="I434" s="68"/>
    </row>
    <row r="435" spans="2:9" x14ac:dyDescent="0.3">
      <c r="B435" s="89" t="s">
        <v>7101</v>
      </c>
      <c r="C435" s="90" t="s">
        <v>7102</v>
      </c>
      <c r="D435" s="91" t="s">
        <v>6249</v>
      </c>
      <c r="E435" s="92"/>
      <c r="F435" s="92">
        <v>2.9</v>
      </c>
      <c r="G435" s="92">
        <v>2.9</v>
      </c>
      <c r="H435" s="68">
        <v>9</v>
      </c>
      <c r="I435" s="68"/>
    </row>
    <row r="436" spans="2:9" x14ac:dyDescent="0.3">
      <c r="B436" s="89" t="s">
        <v>7103</v>
      </c>
      <c r="C436" s="90" t="s">
        <v>7104</v>
      </c>
      <c r="D436" s="91" t="s">
        <v>6249</v>
      </c>
      <c r="E436" s="92"/>
      <c r="F436" s="92">
        <v>2.9</v>
      </c>
      <c r="G436" s="92">
        <v>2.9</v>
      </c>
      <c r="H436" s="68">
        <v>9</v>
      </c>
      <c r="I436" s="68"/>
    </row>
    <row r="437" spans="2:9" x14ac:dyDescent="0.3">
      <c r="B437" s="89" t="s">
        <v>7105</v>
      </c>
      <c r="C437" s="90" t="s">
        <v>7106</v>
      </c>
      <c r="D437" s="91" t="s">
        <v>6249</v>
      </c>
      <c r="E437" s="92"/>
      <c r="F437" s="92">
        <v>23.23</v>
      </c>
      <c r="G437" s="92">
        <v>23.23</v>
      </c>
      <c r="H437" s="68">
        <v>9</v>
      </c>
      <c r="I437" s="68"/>
    </row>
    <row r="438" spans="2:9" x14ac:dyDescent="0.3">
      <c r="B438" s="89" t="s">
        <v>7107</v>
      </c>
      <c r="C438" s="90" t="s">
        <v>7108</v>
      </c>
      <c r="D438" s="91"/>
      <c r="E438" s="92"/>
      <c r="F438" s="92"/>
      <c r="G438" s="92"/>
      <c r="H438" s="68">
        <v>5</v>
      </c>
      <c r="I438" s="68"/>
    </row>
    <row r="439" spans="2:9" x14ac:dyDescent="0.3">
      <c r="B439" s="89" t="s">
        <v>7109</v>
      </c>
      <c r="C439" s="90" t="s">
        <v>7110</v>
      </c>
      <c r="D439" s="91" t="s">
        <v>6249</v>
      </c>
      <c r="E439" s="92"/>
      <c r="F439" s="92">
        <v>3.63</v>
      </c>
      <c r="G439" s="92">
        <v>3.63</v>
      </c>
      <c r="H439" s="68">
        <v>9</v>
      </c>
      <c r="I439" s="68"/>
    </row>
    <row r="440" spans="2:9" x14ac:dyDescent="0.3">
      <c r="B440" s="89" t="s">
        <v>7111</v>
      </c>
      <c r="C440" s="90" t="s">
        <v>7112</v>
      </c>
      <c r="D440" s="91" t="s">
        <v>6249</v>
      </c>
      <c r="E440" s="92"/>
      <c r="F440" s="92">
        <v>251.68</v>
      </c>
      <c r="G440" s="92">
        <v>251.68</v>
      </c>
      <c r="H440" s="68">
        <v>9</v>
      </c>
      <c r="I440" s="68"/>
    </row>
    <row r="441" spans="2:9" x14ac:dyDescent="0.3">
      <c r="B441" s="89" t="s">
        <v>7113</v>
      </c>
      <c r="C441" s="90" t="s">
        <v>7114</v>
      </c>
      <c r="D441" s="91" t="s">
        <v>6249</v>
      </c>
      <c r="E441" s="92"/>
      <c r="F441" s="92">
        <v>23.66</v>
      </c>
      <c r="G441" s="92">
        <v>23.66</v>
      </c>
      <c r="H441" s="68">
        <v>9</v>
      </c>
      <c r="I441" s="68"/>
    </row>
    <row r="442" spans="2:9" ht="28.8" x14ac:dyDescent="0.3">
      <c r="B442" s="89" t="s">
        <v>7115</v>
      </c>
      <c r="C442" s="90" t="s">
        <v>7116</v>
      </c>
      <c r="D442" s="91" t="s">
        <v>6249</v>
      </c>
      <c r="E442" s="92">
        <v>182.28</v>
      </c>
      <c r="F442" s="92">
        <v>291.12</v>
      </c>
      <c r="G442" s="92">
        <v>473.4</v>
      </c>
      <c r="H442" s="68">
        <v>9</v>
      </c>
      <c r="I442" s="68"/>
    </row>
    <row r="443" spans="2:9" ht="28.8" x14ac:dyDescent="0.3">
      <c r="B443" s="89" t="s">
        <v>7117</v>
      </c>
      <c r="C443" s="90" t="s">
        <v>7118</v>
      </c>
      <c r="D443" s="91" t="s">
        <v>6357</v>
      </c>
      <c r="E443" s="92"/>
      <c r="F443" s="92">
        <v>18.2</v>
      </c>
      <c r="G443" s="92">
        <v>18.2</v>
      </c>
      <c r="H443" s="68">
        <v>9</v>
      </c>
      <c r="I443" s="68"/>
    </row>
    <row r="444" spans="2:9" x14ac:dyDescent="0.3">
      <c r="B444" s="89" t="s">
        <v>7119</v>
      </c>
      <c r="C444" s="90" t="s">
        <v>7120</v>
      </c>
      <c r="D444" s="91" t="s">
        <v>6357</v>
      </c>
      <c r="E444" s="92"/>
      <c r="F444" s="92">
        <v>9.1</v>
      </c>
      <c r="G444" s="92">
        <v>9.1</v>
      </c>
      <c r="H444" s="68">
        <v>9</v>
      </c>
      <c r="I444" s="68"/>
    </row>
    <row r="445" spans="2:9" ht="28.8" x14ac:dyDescent="0.3">
      <c r="B445" s="89" t="s">
        <v>7121</v>
      </c>
      <c r="C445" s="90" t="s">
        <v>7122</v>
      </c>
      <c r="D445" s="91" t="s">
        <v>6357</v>
      </c>
      <c r="E445" s="92"/>
      <c r="F445" s="92">
        <v>36.39</v>
      </c>
      <c r="G445" s="92">
        <v>36.39</v>
      </c>
      <c r="H445" s="68">
        <v>9</v>
      </c>
      <c r="I445" s="68"/>
    </row>
    <row r="446" spans="2:9" x14ac:dyDescent="0.3">
      <c r="B446" s="89" t="s">
        <v>7123</v>
      </c>
      <c r="C446" s="90" t="s">
        <v>7124</v>
      </c>
      <c r="D446" s="91" t="s">
        <v>6357</v>
      </c>
      <c r="E446" s="92"/>
      <c r="F446" s="92">
        <v>18.2</v>
      </c>
      <c r="G446" s="92">
        <v>18.2</v>
      </c>
      <c r="H446" s="68">
        <v>9</v>
      </c>
      <c r="I446" s="68"/>
    </row>
    <row r="447" spans="2:9" x14ac:dyDescent="0.3">
      <c r="B447" s="89" t="s">
        <v>7125</v>
      </c>
      <c r="C447" s="90" t="s">
        <v>7126</v>
      </c>
      <c r="D447" s="91" t="s">
        <v>6357</v>
      </c>
      <c r="E447" s="92"/>
      <c r="F447" s="92">
        <v>7.27</v>
      </c>
      <c r="G447" s="92">
        <v>7.27</v>
      </c>
      <c r="H447" s="68">
        <v>9</v>
      </c>
      <c r="I447" s="68"/>
    </row>
    <row r="448" spans="2:9" x14ac:dyDescent="0.3">
      <c r="B448" s="89" t="s">
        <v>7127</v>
      </c>
      <c r="C448" s="90" t="s">
        <v>7128</v>
      </c>
      <c r="D448" s="91"/>
      <c r="E448" s="92"/>
      <c r="F448" s="92"/>
      <c r="G448" s="92"/>
      <c r="H448" s="68">
        <v>5</v>
      </c>
      <c r="I448" s="68"/>
    </row>
    <row r="449" spans="2:9" x14ac:dyDescent="0.3">
      <c r="B449" s="89" t="s">
        <v>7129</v>
      </c>
      <c r="C449" s="90" t="s">
        <v>7130</v>
      </c>
      <c r="D449" s="91" t="s">
        <v>6357</v>
      </c>
      <c r="E449" s="92"/>
      <c r="F449" s="92">
        <v>3.34</v>
      </c>
      <c r="G449" s="92">
        <v>3.34</v>
      </c>
      <c r="H449" s="68">
        <v>9</v>
      </c>
      <c r="I449" s="68"/>
    </row>
    <row r="450" spans="2:9" x14ac:dyDescent="0.3">
      <c r="B450" s="89" t="s">
        <v>7131</v>
      </c>
      <c r="C450" s="90" t="s">
        <v>7132</v>
      </c>
      <c r="D450" s="91" t="s">
        <v>6357</v>
      </c>
      <c r="E450" s="92"/>
      <c r="F450" s="92">
        <v>2.1800000000000002</v>
      </c>
      <c r="G450" s="92">
        <v>2.1800000000000002</v>
      </c>
      <c r="H450" s="68">
        <v>9</v>
      </c>
      <c r="I450" s="68"/>
    </row>
    <row r="451" spans="2:9" x14ac:dyDescent="0.3">
      <c r="B451" s="89" t="s">
        <v>7133</v>
      </c>
      <c r="C451" s="90" t="s">
        <v>7134</v>
      </c>
      <c r="D451" s="91" t="s">
        <v>6357</v>
      </c>
      <c r="E451" s="92"/>
      <c r="F451" s="92">
        <v>5.81</v>
      </c>
      <c r="G451" s="92">
        <v>5.81</v>
      </c>
      <c r="H451" s="68">
        <v>9</v>
      </c>
      <c r="I451" s="68"/>
    </row>
    <row r="452" spans="2:9" x14ac:dyDescent="0.3">
      <c r="B452" s="89" t="s">
        <v>7135</v>
      </c>
      <c r="C452" s="90" t="s">
        <v>7136</v>
      </c>
      <c r="D452" s="91" t="s">
        <v>6249</v>
      </c>
      <c r="E452" s="92"/>
      <c r="F452" s="92">
        <v>65.61</v>
      </c>
      <c r="G452" s="92">
        <v>65.61</v>
      </c>
      <c r="H452" s="68">
        <v>9</v>
      </c>
      <c r="I452" s="68"/>
    </row>
    <row r="453" spans="2:9" x14ac:dyDescent="0.3">
      <c r="B453" s="89" t="s">
        <v>7137</v>
      </c>
      <c r="C453" s="90" t="s">
        <v>7138</v>
      </c>
      <c r="D453" s="91" t="s">
        <v>6249</v>
      </c>
      <c r="E453" s="92"/>
      <c r="F453" s="92">
        <v>109.17</v>
      </c>
      <c r="G453" s="92">
        <v>109.17</v>
      </c>
      <c r="H453" s="68">
        <v>9</v>
      </c>
      <c r="I453" s="68"/>
    </row>
    <row r="454" spans="2:9" x14ac:dyDescent="0.3">
      <c r="B454" s="89" t="s">
        <v>7139</v>
      </c>
      <c r="C454" s="90" t="s">
        <v>7140</v>
      </c>
      <c r="D454" s="91"/>
      <c r="E454" s="92"/>
      <c r="F454" s="92"/>
      <c r="G454" s="92"/>
      <c r="H454" s="68">
        <v>5</v>
      </c>
      <c r="I454" s="68"/>
    </row>
    <row r="455" spans="2:9" x14ac:dyDescent="0.3">
      <c r="B455" s="89" t="s">
        <v>7141</v>
      </c>
      <c r="C455" s="90" t="s">
        <v>7142</v>
      </c>
      <c r="D455" s="91" t="s">
        <v>6249</v>
      </c>
      <c r="E455" s="92"/>
      <c r="F455" s="92">
        <v>10.18</v>
      </c>
      <c r="G455" s="92">
        <v>10.18</v>
      </c>
      <c r="H455" s="68">
        <v>9</v>
      </c>
      <c r="I455" s="68"/>
    </row>
    <row r="456" spans="2:9" x14ac:dyDescent="0.3">
      <c r="B456" s="89" t="s">
        <v>7143</v>
      </c>
      <c r="C456" s="90" t="s">
        <v>7144</v>
      </c>
      <c r="D456" s="91"/>
      <c r="E456" s="92"/>
      <c r="F456" s="92"/>
      <c r="G456" s="92"/>
      <c r="H456" s="68">
        <v>5</v>
      </c>
      <c r="I456" s="68"/>
    </row>
    <row r="457" spans="2:9" x14ac:dyDescent="0.3">
      <c r="B457" s="89" t="s">
        <v>7145</v>
      </c>
      <c r="C457" s="90" t="s">
        <v>7146</v>
      </c>
      <c r="D457" s="91" t="s">
        <v>6249</v>
      </c>
      <c r="E457" s="92"/>
      <c r="F457" s="92">
        <v>16.36</v>
      </c>
      <c r="G457" s="92">
        <v>16.36</v>
      </c>
      <c r="H457" s="68">
        <v>9</v>
      </c>
      <c r="I457" s="68"/>
    </row>
    <row r="458" spans="2:9" x14ac:dyDescent="0.3">
      <c r="B458" s="89" t="s">
        <v>7147</v>
      </c>
      <c r="C458" s="90" t="s">
        <v>7148</v>
      </c>
      <c r="D458" s="91"/>
      <c r="E458" s="92"/>
      <c r="F458" s="92"/>
      <c r="G458" s="92"/>
      <c r="H458" s="68">
        <v>5</v>
      </c>
      <c r="I458" s="68"/>
    </row>
    <row r="459" spans="2:9" ht="28.8" x14ac:dyDescent="0.3">
      <c r="B459" s="89" t="s">
        <v>7149</v>
      </c>
      <c r="C459" s="90" t="s">
        <v>7150</v>
      </c>
      <c r="D459" s="91" t="s">
        <v>6357</v>
      </c>
      <c r="E459" s="92">
        <v>0.61</v>
      </c>
      <c r="F459" s="92">
        <v>5.81</v>
      </c>
      <c r="G459" s="92">
        <v>6.42</v>
      </c>
      <c r="H459" s="68">
        <v>9</v>
      </c>
      <c r="I459" s="68"/>
    </row>
    <row r="460" spans="2:9" x14ac:dyDescent="0.3">
      <c r="B460" s="89" t="s">
        <v>7151</v>
      </c>
      <c r="C460" s="90" t="s">
        <v>7152</v>
      </c>
      <c r="D460" s="91" t="s">
        <v>6357</v>
      </c>
      <c r="E460" s="92"/>
      <c r="F460" s="92">
        <v>2.9</v>
      </c>
      <c r="G460" s="92">
        <v>2.9</v>
      </c>
      <c r="H460" s="68">
        <v>9</v>
      </c>
      <c r="I460" s="68"/>
    </row>
    <row r="461" spans="2:9" x14ac:dyDescent="0.3">
      <c r="B461" s="89" t="s">
        <v>7153</v>
      </c>
      <c r="C461" s="90" t="s">
        <v>7154</v>
      </c>
      <c r="D461" s="91" t="s">
        <v>6357</v>
      </c>
      <c r="E461" s="92"/>
      <c r="F461" s="92">
        <v>5.81</v>
      </c>
      <c r="G461" s="92">
        <v>5.81</v>
      </c>
      <c r="H461" s="68">
        <v>9</v>
      </c>
      <c r="I461" s="68"/>
    </row>
    <row r="462" spans="2:9" ht="28.8" x14ac:dyDescent="0.3">
      <c r="B462" s="89" t="s">
        <v>7155</v>
      </c>
      <c r="C462" s="90" t="s">
        <v>7156</v>
      </c>
      <c r="D462" s="91" t="s">
        <v>6301</v>
      </c>
      <c r="E462" s="92">
        <v>4.92</v>
      </c>
      <c r="F462" s="92">
        <v>8.7100000000000009</v>
      </c>
      <c r="G462" s="92">
        <v>13.63</v>
      </c>
      <c r="H462" s="68">
        <v>9</v>
      </c>
      <c r="I462" s="68"/>
    </row>
    <row r="463" spans="2:9" ht="28.8" x14ac:dyDescent="0.3">
      <c r="B463" s="89" t="s">
        <v>7157</v>
      </c>
      <c r="C463" s="90" t="s">
        <v>7158</v>
      </c>
      <c r="D463" s="91" t="s">
        <v>6301</v>
      </c>
      <c r="E463" s="92"/>
      <c r="F463" s="92">
        <v>8.7100000000000009</v>
      </c>
      <c r="G463" s="92">
        <v>8.7100000000000009</v>
      </c>
      <c r="H463" s="68">
        <v>9</v>
      </c>
      <c r="I463" s="68"/>
    </row>
    <row r="464" spans="2:9" x14ac:dyDescent="0.3">
      <c r="B464" s="89" t="s">
        <v>7159</v>
      </c>
      <c r="C464" s="90" t="s">
        <v>7160</v>
      </c>
      <c r="D464" s="91"/>
      <c r="E464" s="92"/>
      <c r="F464" s="92"/>
      <c r="G464" s="92"/>
      <c r="H464" s="68">
        <v>5</v>
      </c>
      <c r="I464" s="68"/>
    </row>
    <row r="465" spans="2:9" x14ac:dyDescent="0.3">
      <c r="B465" s="89" t="s">
        <v>7161</v>
      </c>
      <c r="C465" s="90" t="s">
        <v>7162</v>
      </c>
      <c r="D465" s="91" t="s">
        <v>6301</v>
      </c>
      <c r="E465" s="92">
        <v>30.44</v>
      </c>
      <c r="F465" s="92">
        <v>12.87</v>
      </c>
      <c r="G465" s="92">
        <v>43.31</v>
      </c>
      <c r="H465" s="68">
        <v>9</v>
      </c>
      <c r="I465" s="68"/>
    </row>
    <row r="466" spans="2:9" x14ac:dyDescent="0.3">
      <c r="B466" s="89" t="s">
        <v>7163</v>
      </c>
      <c r="C466" s="90" t="s">
        <v>7164</v>
      </c>
      <c r="D466" s="91"/>
      <c r="E466" s="92"/>
      <c r="F466" s="92"/>
      <c r="G466" s="92"/>
      <c r="H466" s="68">
        <v>2</v>
      </c>
      <c r="I466" s="68"/>
    </row>
    <row r="467" spans="2:9" x14ac:dyDescent="0.3">
      <c r="B467" s="89" t="s">
        <v>7165</v>
      </c>
      <c r="C467" s="90" t="s">
        <v>7166</v>
      </c>
      <c r="D467" s="91"/>
      <c r="E467" s="92"/>
      <c r="F467" s="92"/>
      <c r="G467" s="92"/>
      <c r="H467" s="68">
        <v>5</v>
      </c>
      <c r="I467" s="68"/>
    </row>
    <row r="468" spans="2:9" ht="28.8" x14ac:dyDescent="0.3">
      <c r="B468" s="89" t="s">
        <v>7167</v>
      </c>
      <c r="C468" s="90" t="s">
        <v>7168</v>
      </c>
      <c r="D468" s="91" t="s">
        <v>6382</v>
      </c>
      <c r="E468" s="92">
        <v>20.43</v>
      </c>
      <c r="F468" s="92">
        <v>78.41</v>
      </c>
      <c r="G468" s="92">
        <v>98.84</v>
      </c>
      <c r="H468" s="68">
        <v>9</v>
      </c>
      <c r="I468" s="68"/>
    </row>
    <row r="469" spans="2:9" x14ac:dyDescent="0.3">
      <c r="B469" s="89" t="s">
        <v>7169</v>
      </c>
      <c r="C469" s="90" t="s">
        <v>7170</v>
      </c>
      <c r="D469" s="91"/>
      <c r="E469" s="92"/>
      <c r="F469" s="92"/>
      <c r="G469" s="92"/>
      <c r="H469" s="68">
        <v>5</v>
      </c>
      <c r="I469" s="68"/>
    </row>
    <row r="470" spans="2:9" ht="28.8" x14ac:dyDescent="0.3">
      <c r="B470" s="89" t="s">
        <v>7171</v>
      </c>
      <c r="C470" s="90" t="s">
        <v>7172</v>
      </c>
      <c r="D470" s="91" t="s">
        <v>6382</v>
      </c>
      <c r="E470" s="92">
        <v>77.5</v>
      </c>
      <c r="F470" s="92">
        <v>8.7100000000000009</v>
      </c>
      <c r="G470" s="92">
        <v>86.21</v>
      </c>
      <c r="H470" s="68">
        <v>9</v>
      </c>
      <c r="I470" s="68"/>
    </row>
    <row r="471" spans="2:9" ht="28.8" x14ac:dyDescent="0.3">
      <c r="B471" s="89" t="s">
        <v>7173</v>
      </c>
      <c r="C471" s="90" t="s">
        <v>7174</v>
      </c>
      <c r="D471" s="91" t="s">
        <v>6382</v>
      </c>
      <c r="E471" s="92">
        <v>87.36</v>
      </c>
      <c r="F471" s="92">
        <v>8.7100000000000009</v>
      </c>
      <c r="G471" s="92">
        <v>96.07</v>
      </c>
      <c r="H471" s="68">
        <v>9</v>
      </c>
      <c r="I471" s="68"/>
    </row>
    <row r="472" spans="2:9" ht="28.8" x14ac:dyDescent="0.3">
      <c r="B472" s="89" t="s">
        <v>7175</v>
      </c>
      <c r="C472" s="90" t="s">
        <v>7176</v>
      </c>
      <c r="D472" s="91" t="s">
        <v>6382</v>
      </c>
      <c r="E472" s="92">
        <v>100.54</v>
      </c>
      <c r="F472" s="92">
        <v>8.7100000000000009</v>
      </c>
      <c r="G472" s="92">
        <v>109.25</v>
      </c>
      <c r="H472" s="68">
        <v>9</v>
      </c>
      <c r="I472" s="68"/>
    </row>
    <row r="473" spans="2:9" x14ac:dyDescent="0.3">
      <c r="B473" s="89" t="s">
        <v>7177</v>
      </c>
      <c r="C473" s="90" t="s">
        <v>7178</v>
      </c>
      <c r="D473" s="91" t="s">
        <v>6382</v>
      </c>
      <c r="E473" s="92">
        <v>93.39</v>
      </c>
      <c r="F473" s="92">
        <v>8.7100000000000009</v>
      </c>
      <c r="G473" s="92">
        <v>102.1</v>
      </c>
      <c r="H473" s="68">
        <v>9</v>
      </c>
      <c r="I473" s="68"/>
    </row>
    <row r="474" spans="2:9" x14ac:dyDescent="0.3">
      <c r="B474" s="89" t="s">
        <v>7179</v>
      </c>
      <c r="C474" s="90" t="s">
        <v>7180</v>
      </c>
      <c r="D474" s="91"/>
      <c r="E474" s="92"/>
      <c r="F474" s="92"/>
      <c r="G474" s="92"/>
      <c r="H474" s="68">
        <v>5</v>
      </c>
      <c r="I474" s="68"/>
    </row>
    <row r="475" spans="2:9" x14ac:dyDescent="0.3">
      <c r="B475" s="89" t="s">
        <v>7181</v>
      </c>
      <c r="C475" s="90" t="s">
        <v>7182</v>
      </c>
      <c r="D475" s="91" t="s">
        <v>6382</v>
      </c>
      <c r="E475" s="92">
        <v>14.77</v>
      </c>
      <c r="F475" s="92"/>
      <c r="G475" s="92">
        <v>14.77</v>
      </c>
      <c r="H475" s="68">
        <v>9</v>
      </c>
      <c r="I475" s="68"/>
    </row>
    <row r="476" spans="2:9" x14ac:dyDescent="0.3">
      <c r="B476" s="89" t="s">
        <v>7183</v>
      </c>
      <c r="C476" s="90" t="s">
        <v>7184</v>
      </c>
      <c r="D476" s="91" t="s">
        <v>6382</v>
      </c>
      <c r="E476" s="92">
        <v>27.69</v>
      </c>
      <c r="F476" s="92"/>
      <c r="G476" s="92">
        <v>27.69</v>
      </c>
      <c r="H476" s="68">
        <v>9</v>
      </c>
      <c r="I476" s="68"/>
    </row>
    <row r="477" spans="2:9" x14ac:dyDescent="0.3">
      <c r="B477" s="89" t="s">
        <v>7185</v>
      </c>
      <c r="C477" s="90" t="s">
        <v>7186</v>
      </c>
      <c r="D477" s="91" t="s">
        <v>6382</v>
      </c>
      <c r="E477" s="92">
        <v>34.380000000000003</v>
      </c>
      <c r="F477" s="92"/>
      <c r="G477" s="92">
        <v>34.380000000000003</v>
      </c>
      <c r="H477" s="68">
        <v>9</v>
      </c>
      <c r="I477" s="68"/>
    </row>
    <row r="478" spans="2:9" x14ac:dyDescent="0.3">
      <c r="B478" s="89" t="s">
        <v>7187</v>
      </c>
      <c r="C478" s="90" t="s">
        <v>7188</v>
      </c>
      <c r="D478" s="91" t="s">
        <v>6382</v>
      </c>
      <c r="E478" s="92">
        <v>39.1</v>
      </c>
      <c r="F478" s="92"/>
      <c r="G478" s="92">
        <v>39.1</v>
      </c>
      <c r="H478" s="68">
        <v>9</v>
      </c>
      <c r="I478" s="68"/>
    </row>
    <row r="479" spans="2:9" x14ac:dyDescent="0.3">
      <c r="B479" s="89" t="s">
        <v>7189</v>
      </c>
      <c r="C479" s="90" t="s">
        <v>7190</v>
      </c>
      <c r="D479" s="91" t="s">
        <v>7191</v>
      </c>
      <c r="E479" s="92">
        <v>1.96</v>
      </c>
      <c r="F479" s="92"/>
      <c r="G479" s="92">
        <v>1.96</v>
      </c>
      <c r="H479" s="68">
        <v>9</v>
      </c>
      <c r="I479" s="68"/>
    </row>
    <row r="480" spans="2:9" ht="28.8" x14ac:dyDescent="0.3">
      <c r="B480" s="89" t="s">
        <v>7192</v>
      </c>
      <c r="C480" s="90" t="s">
        <v>7193</v>
      </c>
      <c r="D480" s="91" t="s">
        <v>6382</v>
      </c>
      <c r="E480" s="92">
        <v>12.03</v>
      </c>
      <c r="F480" s="92"/>
      <c r="G480" s="92">
        <v>12.03</v>
      </c>
      <c r="H480" s="68">
        <v>9</v>
      </c>
      <c r="I480" s="68"/>
    </row>
    <row r="481" spans="2:9" x14ac:dyDescent="0.3">
      <c r="B481" s="89" t="s">
        <v>7194</v>
      </c>
      <c r="C481" s="90" t="s">
        <v>7195</v>
      </c>
      <c r="D481" s="91"/>
      <c r="E481" s="92"/>
      <c r="F481" s="92"/>
      <c r="G481" s="92"/>
      <c r="H481" s="68">
        <v>5</v>
      </c>
      <c r="I481" s="68"/>
    </row>
    <row r="482" spans="2:9" x14ac:dyDescent="0.3">
      <c r="B482" s="89" t="s">
        <v>7196</v>
      </c>
      <c r="C482" s="90" t="s">
        <v>7197</v>
      </c>
      <c r="D482" s="91" t="s">
        <v>7198</v>
      </c>
      <c r="E482" s="92">
        <v>31.74</v>
      </c>
      <c r="F482" s="92"/>
      <c r="G482" s="92">
        <v>31.74</v>
      </c>
      <c r="H482" s="68">
        <v>9</v>
      </c>
      <c r="I482" s="68"/>
    </row>
    <row r="483" spans="2:9" x14ac:dyDescent="0.3">
      <c r="B483" s="89" t="s">
        <v>7199</v>
      </c>
      <c r="C483" s="90" t="s">
        <v>7200</v>
      </c>
      <c r="D483" s="91" t="s">
        <v>6382</v>
      </c>
      <c r="E483" s="92">
        <v>24.32</v>
      </c>
      <c r="F483" s="92"/>
      <c r="G483" s="92">
        <v>24.32</v>
      </c>
      <c r="H483" s="68">
        <v>9</v>
      </c>
      <c r="I483" s="68"/>
    </row>
    <row r="484" spans="2:9" ht="28.8" x14ac:dyDescent="0.3">
      <c r="B484" s="89" t="s">
        <v>7201</v>
      </c>
      <c r="C484" s="90" t="s">
        <v>7202</v>
      </c>
      <c r="D484" s="91" t="s">
        <v>7198</v>
      </c>
      <c r="E484" s="92">
        <v>941</v>
      </c>
      <c r="F484" s="92"/>
      <c r="G484" s="92">
        <v>941</v>
      </c>
      <c r="H484" s="68">
        <v>9</v>
      </c>
      <c r="I484" s="68"/>
    </row>
    <row r="485" spans="2:9" x14ac:dyDescent="0.3">
      <c r="B485" s="89" t="s">
        <v>7203</v>
      </c>
      <c r="C485" s="90" t="s">
        <v>7204</v>
      </c>
      <c r="D485" s="91"/>
      <c r="E485" s="92"/>
      <c r="F485" s="92"/>
      <c r="G485" s="92"/>
      <c r="H485" s="68">
        <v>5</v>
      </c>
      <c r="I485" s="68"/>
    </row>
    <row r="486" spans="2:9" x14ac:dyDescent="0.3">
      <c r="B486" s="89" t="s">
        <v>7205</v>
      </c>
      <c r="C486" s="90" t="s">
        <v>7206</v>
      </c>
      <c r="D486" s="91" t="s">
        <v>6382</v>
      </c>
      <c r="E486" s="92">
        <v>3.92</v>
      </c>
      <c r="F486" s="92"/>
      <c r="G486" s="92">
        <v>3.92</v>
      </c>
      <c r="H486" s="68">
        <v>9</v>
      </c>
      <c r="I486" s="68"/>
    </row>
    <row r="487" spans="2:9" x14ac:dyDescent="0.3">
      <c r="B487" s="89" t="s">
        <v>7207</v>
      </c>
      <c r="C487" s="90" t="s">
        <v>7208</v>
      </c>
      <c r="D487" s="91" t="s">
        <v>6382</v>
      </c>
      <c r="E487" s="92">
        <v>5.84</v>
      </c>
      <c r="F487" s="92"/>
      <c r="G487" s="92">
        <v>5.84</v>
      </c>
      <c r="H487" s="68">
        <v>9</v>
      </c>
      <c r="I487" s="68"/>
    </row>
    <row r="488" spans="2:9" ht="28.8" x14ac:dyDescent="0.3">
      <c r="B488" s="89" t="s">
        <v>7209</v>
      </c>
      <c r="C488" s="90" t="s">
        <v>7210</v>
      </c>
      <c r="D488" s="91" t="s">
        <v>6382</v>
      </c>
      <c r="E488" s="92">
        <v>8.7200000000000006</v>
      </c>
      <c r="F488" s="92"/>
      <c r="G488" s="92">
        <v>8.7200000000000006</v>
      </c>
      <c r="H488" s="68">
        <v>9</v>
      </c>
      <c r="I488" s="68"/>
    </row>
    <row r="489" spans="2:9" ht="28.8" x14ac:dyDescent="0.3">
      <c r="B489" s="89" t="s">
        <v>7211</v>
      </c>
      <c r="C489" s="90" t="s">
        <v>7212</v>
      </c>
      <c r="D489" s="91" t="s">
        <v>6382</v>
      </c>
      <c r="E489" s="92">
        <v>9.64</v>
      </c>
      <c r="F489" s="92"/>
      <c r="G489" s="92">
        <v>9.64</v>
      </c>
      <c r="H489" s="68">
        <v>9</v>
      </c>
      <c r="I489" s="68"/>
    </row>
    <row r="490" spans="2:9" ht="28.8" x14ac:dyDescent="0.3">
      <c r="B490" s="89" t="s">
        <v>7213</v>
      </c>
      <c r="C490" s="90" t="s">
        <v>7214</v>
      </c>
      <c r="D490" s="91" t="s">
        <v>6382</v>
      </c>
      <c r="E490" s="92">
        <v>12.89</v>
      </c>
      <c r="F490" s="92"/>
      <c r="G490" s="92">
        <v>12.89</v>
      </c>
      <c r="H490" s="68">
        <v>9</v>
      </c>
      <c r="I490" s="68"/>
    </row>
    <row r="491" spans="2:9" ht="28.8" x14ac:dyDescent="0.3">
      <c r="B491" s="89" t="s">
        <v>7215</v>
      </c>
      <c r="C491" s="90" t="s">
        <v>7216</v>
      </c>
      <c r="D491" s="91" t="s">
        <v>6382</v>
      </c>
      <c r="E491" s="92">
        <v>19.309999999999999</v>
      </c>
      <c r="F491" s="92"/>
      <c r="G491" s="92">
        <v>19.309999999999999</v>
      </c>
      <c r="H491" s="68">
        <v>9</v>
      </c>
      <c r="I491" s="68"/>
    </row>
    <row r="492" spans="2:9" ht="28.8" x14ac:dyDescent="0.3">
      <c r="B492" s="89" t="s">
        <v>7217</v>
      </c>
      <c r="C492" s="90" t="s">
        <v>7218</v>
      </c>
      <c r="D492" s="91" t="s">
        <v>6382</v>
      </c>
      <c r="E492" s="92">
        <v>25.72</v>
      </c>
      <c r="F492" s="92"/>
      <c r="G492" s="92">
        <v>25.72</v>
      </c>
      <c r="H492" s="68">
        <v>9</v>
      </c>
      <c r="I492" s="68"/>
    </row>
    <row r="493" spans="2:9" ht="28.8" x14ac:dyDescent="0.3">
      <c r="B493" s="89" t="s">
        <v>7219</v>
      </c>
      <c r="C493" s="90" t="s">
        <v>7220</v>
      </c>
      <c r="D493" s="91" t="s">
        <v>7191</v>
      </c>
      <c r="E493" s="92">
        <v>1.24</v>
      </c>
      <c r="F493" s="92"/>
      <c r="G493" s="92">
        <v>1.24</v>
      </c>
      <c r="H493" s="68">
        <v>9</v>
      </c>
      <c r="I493" s="68"/>
    </row>
    <row r="494" spans="2:9" x14ac:dyDescent="0.3">
      <c r="B494" s="89" t="s">
        <v>7221</v>
      </c>
      <c r="C494" s="90" t="s">
        <v>7222</v>
      </c>
      <c r="D494" s="91" t="s">
        <v>6382</v>
      </c>
      <c r="E494" s="92">
        <v>10.050000000000001</v>
      </c>
      <c r="F494" s="92"/>
      <c r="G494" s="92">
        <v>10.050000000000001</v>
      </c>
      <c r="H494" s="68">
        <v>9</v>
      </c>
      <c r="I494" s="68"/>
    </row>
    <row r="495" spans="2:9" ht="28.8" x14ac:dyDescent="0.3">
      <c r="B495" s="89" t="s">
        <v>7223</v>
      </c>
      <c r="C495" s="90" t="s">
        <v>7224</v>
      </c>
      <c r="D495" s="91" t="s">
        <v>6382</v>
      </c>
      <c r="E495" s="92">
        <v>13.86</v>
      </c>
      <c r="F495" s="92"/>
      <c r="G495" s="92">
        <v>13.86</v>
      </c>
      <c r="H495" s="68">
        <v>9</v>
      </c>
      <c r="I495" s="68"/>
    </row>
    <row r="496" spans="2:9" ht="28.8" x14ac:dyDescent="0.3">
      <c r="B496" s="89" t="s">
        <v>7225</v>
      </c>
      <c r="C496" s="90" t="s">
        <v>7226</v>
      </c>
      <c r="D496" s="91" t="s">
        <v>6382</v>
      </c>
      <c r="E496" s="92">
        <v>14.47</v>
      </c>
      <c r="F496" s="92"/>
      <c r="G496" s="92">
        <v>14.47</v>
      </c>
      <c r="H496" s="68">
        <v>9</v>
      </c>
      <c r="I496" s="68"/>
    </row>
    <row r="497" spans="2:9" ht="28.8" x14ac:dyDescent="0.3">
      <c r="B497" s="89" t="s">
        <v>7227</v>
      </c>
      <c r="C497" s="90" t="s">
        <v>7228</v>
      </c>
      <c r="D497" s="91" t="s">
        <v>6382</v>
      </c>
      <c r="E497" s="92">
        <v>18.489999999999998</v>
      </c>
      <c r="F497" s="92"/>
      <c r="G497" s="92">
        <v>18.489999999999998</v>
      </c>
      <c r="H497" s="68">
        <v>9</v>
      </c>
      <c r="I497" s="68"/>
    </row>
    <row r="498" spans="2:9" ht="28.8" x14ac:dyDescent="0.3">
      <c r="B498" s="89" t="s">
        <v>7229</v>
      </c>
      <c r="C498" s="90" t="s">
        <v>7230</v>
      </c>
      <c r="D498" s="91" t="s">
        <v>6382</v>
      </c>
      <c r="E498" s="92">
        <v>27.73</v>
      </c>
      <c r="F498" s="92"/>
      <c r="G498" s="92">
        <v>27.73</v>
      </c>
      <c r="H498" s="68">
        <v>9</v>
      </c>
      <c r="I498" s="68"/>
    </row>
    <row r="499" spans="2:9" ht="28.8" x14ac:dyDescent="0.3">
      <c r="B499" s="89" t="s">
        <v>7231</v>
      </c>
      <c r="C499" s="90" t="s">
        <v>7232</v>
      </c>
      <c r="D499" s="91" t="s">
        <v>6382</v>
      </c>
      <c r="E499" s="92">
        <v>36.96</v>
      </c>
      <c r="F499" s="92"/>
      <c r="G499" s="92">
        <v>36.96</v>
      </c>
      <c r="H499" s="68">
        <v>9</v>
      </c>
      <c r="I499" s="68"/>
    </row>
    <row r="500" spans="2:9" ht="28.8" x14ac:dyDescent="0.3">
      <c r="B500" s="89" t="s">
        <v>7233</v>
      </c>
      <c r="C500" s="90" t="s">
        <v>7234</v>
      </c>
      <c r="D500" s="91" t="s">
        <v>7191</v>
      </c>
      <c r="E500" s="92">
        <v>1.79</v>
      </c>
      <c r="F500" s="92"/>
      <c r="G500" s="92">
        <v>1.79</v>
      </c>
      <c r="H500" s="68">
        <v>9</v>
      </c>
      <c r="I500" s="68"/>
    </row>
    <row r="501" spans="2:9" x14ac:dyDescent="0.3">
      <c r="B501" s="89" t="s">
        <v>7235</v>
      </c>
      <c r="C501" s="90" t="s">
        <v>7236</v>
      </c>
      <c r="D501" s="91"/>
      <c r="E501" s="92"/>
      <c r="F501" s="92"/>
      <c r="G501" s="92"/>
      <c r="H501" s="68">
        <v>2</v>
      </c>
      <c r="I501" s="68"/>
    </row>
    <row r="502" spans="2:9" x14ac:dyDescent="0.3">
      <c r="B502" s="89" t="s">
        <v>7237</v>
      </c>
      <c r="C502" s="90" t="s">
        <v>7238</v>
      </c>
      <c r="D502" s="91"/>
      <c r="E502" s="92"/>
      <c r="F502" s="92"/>
      <c r="G502" s="92"/>
      <c r="H502" s="68">
        <v>5</v>
      </c>
      <c r="I502" s="68"/>
    </row>
    <row r="503" spans="2:9" x14ac:dyDescent="0.3">
      <c r="B503" s="89" t="s">
        <v>1018</v>
      </c>
      <c r="C503" s="90" t="s">
        <v>7239</v>
      </c>
      <c r="D503" s="91" t="s">
        <v>6382</v>
      </c>
      <c r="E503" s="92"/>
      <c r="F503" s="92">
        <v>36.299999999999997</v>
      </c>
      <c r="G503" s="92">
        <v>36.299999999999997</v>
      </c>
      <c r="H503" s="68">
        <v>9</v>
      </c>
      <c r="I503" s="68"/>
    </row>
    <row r="504" spans="2:9" x14ac:dyDescent="0.3">
      <c r="B504" s="89" t="s">
        <v>1038</v>
      </c>
      <c r="C504" s="90" t="s">
        <v>7240</v>
      </c>
      <c r="D504" s="91" t="s">
        <v>6382</v>
      </c>
      <c r="E504" s="92"/>
      <c r="F504" s="92">
        <v>45.3</v>
      </c>
      <c r="G504" s="92">
        <v>45.3</v>
      </c>
      <c r="H504" s="68">
        <v>9</v>
      </c>
      <c r="I504" s="68"/>
    </row>
    <row r="505" spans="2:9" x14ac:dyDescent="0.3">
      <c r="B505" s="89" t="s">
        <v>7241</v>
      </c>
      <c r="C505" s="90" t="s">
        <v>7242</v>
      </c>
      <c r="D505" s="91"/>
      <c r="E505" s="92"/>
      <c r="F505" s="92"/>
      <c r="G505" s="92"/>
      <c r="H505" s="68">
        <v>5</v>
      </c>
      <c r="I505" s="68"/>
    </row>
    <row r="506" spans="2:9" x14ac:dyDescent="0.3">
      <c r="B506" s="89" t="s">
        <v>1104</v>
      </c>
      <c r="C506" s="90" t="s">
        <v>7243</v>
      </c>
      <c r="D506" s="91" t="s">
        <v>6382</v>
      </c>
      <c r="E506" s="92"/>
      <c r="F506" s="92">
        <v>43.56</v>
      </c>
      <c r="G506" s="92">
        <v>43.56</v>
      </c>
      <c r="H506" s="68">
        <v>9</v>
      </c>
      <c r="I506" s="68"/>
    </row>
    <row r="507" spans="2:9" ht="28.8" x14ac:dyDescent="0.3">
      <c r="B507" s="89" t="s">
        <v>7244</v>
      </c>
      <c r="C507" s="90" t="s">
        <v>7245</v>
      </c>
      <c r="D507" s="91" t="s">
        <v>6382</v>
      </c>
      <c r="E507" s="92"/>
      <c r="F507" s="92">
        <v>56.34</v>
      </c>
      <c r="G507" s="92">
        <v>56.34</v>
      </c>
      <c r="H507" s="68">
        <v>9</v>
      </c>
      <c r="I507" s="68"/>
    </row>
    <row r="508" spans="2:9" x14ac:dyDescent="0.3">
      <c r="B508" s="89" t="s">
        <v>7246</v>
      </c>
      <c r="C508" s="90" t="s">
        <v>7247</v>
      </c>
      <c r="D508" s="91"/>
      <c r="E508" s="92"/>
      <c r="F508" s="92"/>
      <c r="G508" s="92"/>
      <c r="H508" s="68">
        <v>5</v>
      </c>
      <c r="I508" s="68"/>
    </row>
    <row r="509" spans="2:9" x14ac:dyDescent="0.3">
      <c r="B509" s="89" t="s">
        <v>7248</v>
      </c>
      <c r="C509" s="90" t="s">
        <v>7249</v>
      </c>
      <c r="D509" s="91" t="s">
        <v>6382</v>
      </c>
      <c r="E509" s="92"/>
      <c r="F509" s="92">
        <v>6.24</v>
      </c>
      <c r="G509" s="92">
        <v>6.24</v>
      </c>
      <c r="H509" s="68">
        <v>9</v>
      </c>
      <c r="I509" s="68"/>
    </row>
    <row r="510" spans="2:9" x14ac:dyDescent="0.3">
      <c r="B510" s="89" t="s">
        <v>7250</v>
      </c>
      <c r="C510" s="90" t="s">
        <v>7251</v>
      </c>
      <c r="D510" s="91" t="s">
        <v>6382</v>
      </c>
      <c r="E510" s="92"/>
      <c r="F510" s="92">
        <v>13.55</v>
      </c>
      <c r="G510" s="92">
        <v>13.55</v>
      </c>
      <c r="H510" s="68">
        <v>9</v>
      </c>
      <c r="I510" s="68"/>
    </row>
    <row r="511" spans="2:9" x14ac:dyDescent="0.3">
      <c r="B511" s="89" t="s">
        <v>7252</v>
      </c>
      <c r="C511" s="90" t="s">
        <v>7253</v>
      </c>
      <c r="D511" s="91" t="s">
        <v>6382</v>
      </c>
      <c r="E511" s="92">
        <v>16.760000000000002</v>
      </c>
      <c r="F511" s="92">
        <v>48.79</v>
      </c>
      <c r="G511" s="92">
        <v>65.55</v>
      </c>
      <c r="H511" s="68">
        <v>9</v>
      </c>
      <c r="I511" s="68"/>
    </row>
    <row r="512" spans="2:9" x14ac:dyDescent="0.3">
      <c r="B512" s="89" t="s">
        <v>7254</v>
      </c>
      <c r="C512" s="90" t="s">
        <v>7255</v>
      </c>
      <c r="D512" s="91"/>
      <c r="E512" s="92"/>
      <c r="F512" s="92"/>
      <c r="G512" s="92"/>
      <c r="H512" s="68">
        <v>5</v>
      </c>
      <c r="I512" s="68"/>
    </row>
    <row r="513" spans="2:9" x14ac:dyDescent="0.3">
      <c r="B513" s="89" t="s">
        <v>7256</v>
      </c>
      <c r="C513" s="90" t="s">
        <v>7257</v>
      </c>
      <c r="D513" s="91" t="s">
        <v>6382</v>
      </c>
      <c r="E513" s="92"/>
      <c r="F513" s="92">
        <v>44.85</v>
      </c>
      <c r="G513" s="92">
        <v>44.85</v>
      </c>
      <c r="H513" s="68">
        <v>9</v>
      </c>
      <c r="I513" s="68"/>
    </row>
    <row r="514" spans="2:9" x14ac:dyDescent="0.3">
      <c r="B514" s="89" t="s">
        <v>7258</v>
      </c>
      <c r="C514" s="90" t="s">
        <v>7259</v>
      </c>
      <c r="D514" s="91"/>
      <c r="E514" s="92"/>
      <c r="F514" s="92"/>
      <c r="G514" s="92"/>
      <c r="H514" s="68">
        <v>5</v>
      </c>
      <c r="I514" s="68"/>
    </row>
    <row r="515" spans="2:9" x14ac:dyDescent="0.3">
      <c r="B515" s="89" t="s">
        <v>7260</v>
      </c>
      <c r="C515" s="90" t="s">
        <v>7261</v>
      </c>
      <c r="D515" s="91" t="s">
        <v>6382</v>
      </c>
      <c r="E515" s="92"/>
      <c r="F515" s="92">
        <v>8.7100000000000009</v>
      </c>
      <c r="G515" s="92">
        <v>8.7100000000000009</v>
      </c>
      <c r="H515" s="68">
        <v>9</v>
      </c>
      <c r="I515" s="68"/>
    </row>
    <row r="516" spans="2:9" x14ac:dyDescent="0.3">
      <c r="B516" s="89" t="s">
        <v>7262</v>
      </c>
      <c r="C516" s="90" t="s">
        <v>7263</v>
      </c>
      <c r="D516" s="91"/>
      <c r="E516" s="92"/>
      <c r="F516" s="92"/>
      <c r="G516" s="92"/>
      <c r="H516" s="68">
        <v>2</v>
      </c>
      <c r="I516" s="68"/>
    </row>
    <row r="517" spans="2:9" x14ac:dyDescent="0.3">
      <c r="B517" s="89" t="s">
        <v>7264</v>
      </c>
      <c r="C517" s="90" t="s">
        <v>7265</v>
      </c>
      <c r="D517" s="91"/>
      <c r="E517" s="92"/>
      <c r="F517" s="92"/>
      <c r="G517" s="92"/>
      <c r="H517" s="68">
        <v>5</v>
      </c>
      <c r="I517" s="68"/>
    </row>
    <row r="518" spans="2:9" x14ac:dyDescent="0.3">
      <c r="B518" s="89" t="s">
        <v>1371</v>
      </c>
      <c r="C518" s="90" t="s">
        <v>7266</v>
      </c>
      <c r="D518" s="91" t="s">
        <v>6382</v>
      </c>
      <c r="E518" s="92">
        <v>11.15</v>
      </c>
      <c r="F518" s="92">
        <v>0.2</v>
      </c>
      <c r="G518" s="92">
        <v>11.35</v>
      </c>
      <c r="H518" s="68">
        <v>9</v>
      </c>
      <c r="I518" s="68"/>
    </row>
    <row r="519" spans="2:9" x14ac:dyDescent="0.3">
      <c r="B519" s="89" t="s">
        <v>7267</v>
      </c>
      <c r="C519" s="90" t="s">
        <v>7268</v>
      </c>
      <c r="D519" s="91" t="s">
        <v>6382</v>
      </c>
      <c r="E519" s="92">
        <v>11.44</v>
      </c>
      <c r="F519" s="92">
        <v>0.2</v>
      </c>
      <c r="G519" s="92">
        <v>11.64</v>
      </c>
      <c r="H519" s="68">
        <v>9</v>
      </c>
      <c r="I519" s="68"/>
    </row>
    <row r="520" spans="2:9" x14ac:dyDescent="0.3">
      <c r="B520" s="89" t="s">
        <v>7269</v>
      </c>
      <c r="C520" s="90" t="s">
        <v>7270</v>
      </c>
      <c r="D520" s="91" t="s">
        <v>6382</v>
      </c>
      <c r="E520" s="92">
        <v>18.43</v>
      </c>
      <c r="F520" s="92">
        <v>0.68</v>
      </c>
      <c r="G520" s="92">
        <v>19.11</v>
      </c>
      <c r="H520" s="68">
        <v>9</v>
      </c>
      <c r="I520" s="68"/>
    </row>
    <row r="521" spans="2:9" x14ac:dyDescent="0.3">
      <c r="B521" s="89" t="s">
        <v>7271</v>
      </c>
      <c r="C521" s="90" t="s">
        <v>7272</v>
      </c>
      <c r="D521" s="91" t="s">
        <v>6382</v>
      </c>
      <c r="E521" s="92">
        <v>10.56</v>
      </c>
      <c r="F521" s="92"/>
      <c r="G521" s="92">
        <v>10.56</v>
      </c>
      <c r="H521" s="68">
        <v>9</v>
      </c>
      <c r="I521" s="68"/>
    </row>
    <row r="522" spans="2:9" x14ac:dyDescent="0.3">
      <c r="B522" s="89" t="s">
        <v>7273</v>
      </c>
      <c r="C522" s="90" t="s">
        <v>7274</v>
      </c>
      <c r="D522" s="91"/>
      <c r="E522" s="92"/>
      <c r="F522" s="92"/>
      <c r="G522" s="92"/>
      <c r="H522" s="68">
        <v>5</v>
      </c>
      <c r="I522" s="68"/>
    </row>
    <row r="523" spans="2:9" x14ac:dyDescent="0.3">
      <c r="B523" s="89" t="s">
        <v>7275</v>
      </c>
      <c r="C523" s="90" t="s">
        <v>7276</v>
      </c>
      <c r="D523" s="91" t="s">
        <v>6382</v>
      </c>
      <c r="E523" s="92">
        <v>7.08</v>
      </c>
      <c r="F523" s="92">
        <v>0.94</v>
      </c>
      <c r="G523" s="92">
        <v>8.02</v>
      </c>
      <c r="H523" s="68">
        <v>9</v>
      </c>
      <c r="I523" s="68"/>
    </row>
    <row r="524" spans="2:9" x14ac:dyDescent="0.3">
      <c r="B524" s="89" t="s">
        <v>7277</v>
      </c>
      <c r="C524" s="90" t="s">
        <v>7278</v>
      </c>
      <c r="D524" s="91" t="s">
        <v>6382</v>
      </c>
      <c r="E524" s="92">
        <v>7.98</v>
      </c>
      <c r="F524" s="92">
        <v>1.05</v>
      </c>
      <c r="G524" s="92">
        <v>9.0299999999999994</v>
      </c>
      <c r="H524" s="68">
        <v>9</v>
      </c>
      <c r="I524" s="68"/>
    </row>
    <row r="525" spans="2:9" x14ac:dyDescent="0.3">
      <c r="B525" s="89" t="s">
        <v>7279</v>
      </c>
      <c r="C525" s="90" t="s">
        <v>7280</v>
      </c>
      <c r="D525" s="91" t="s">
        <v>6382</v>
      </c>
      <c r="E525" s="92">
        <v>14.04</v>
      </c>
      <c r="F525" s="92">
        <v>0.61</v>
      </c>
      <c r="G525" s="92">
        <v>14.65</v>
      </c>
      <c r="H525" s="68">
        <v>9</v>
      </c>
      <c r="I525" s="68"/>
    </row>
    <row r="526" spans="2:9" ht="28.8" x14ac:dyDescent="0.3">
      <c r="B526" s="89" t="s">
        <v>7281</v>
      </c>
      <c r="C526" s="90" t="s">
        <v>7282</v>
      </c>
      <c r="D526" s="91" t="s">
        <v>6382</v>
      </c>
      <c r="E526" s="92">
        <v>14.9</v>
      </c>
      <c r="F526" s="92">
        <v>0.57999999999999996</v>
      </c>
      <c r="G526" s="92">
        <v>15.48</v>
      </c>
      <c r="H526" s="68">
        <v>9</v>
      </c>
      <c r="I526" s="68"/>
    </row>
    <row r="527" spans="2:9" x14ac:dyDescent="0.3">
      <c r="B527" s="89" t="s">
        <v>7283</v>
      </c>
      <c r="C527" s="90" t="s">
        <v>7284</v>
      </c>
      <c r="D527" s="91"/>
      <c r="E527" s="92"/>
      <c r="F527" s="92"/>
      <c r="G527" s="92"/>
      <c r="H527" s="68">
        <v>5</v>
      </c>
      <c r="I527" s="68"/>
    </row>
    <row r="528" spans="2:9" x14ac:dyDescent="0.3">
      <c r="B528" s="89" t="s">
        <v>1504</v>
      </c>
      <c r="C528" s="90" t="s">
        <v>7285</v>
      </c>
      <c r="D528" s="91" t="s">
        <v>6382</v>
      </c>
      <c r="E528" s="92">
        <v>32.64</v>
      </c>
      <c r="F528" s="92">
        <v>1.35</v>
      </c>
      <c r="G528" s="92">
        <v>33.99</v>
      </c>
      <c r="H528" s="68">
        <v>9</v>
      </c>
      <c r="I528" s="68"/>
    </row>
    <row r="529" spans="2:9" x14ac:dyDescent="0.3">
      <c r="B529" s="89" t="s">
        <v>7286</v>
      </c>
      <c r="C529" s="90" t="s">
        <v>7287</v>
      </c>
      <c r="D529" s="91" t="s">
        <v>6382</v>
      </c>
      <c r="E529" s="92">
        <v>27.6</v>
      </c>
      <c r="F529" s="92">
        <v>1.0900000000000001</v>
      </c>
      <c r="G529" s="92">
        <v>28.69</v>
      </c>
      <c r="H529" s="68">
        <v>9</v>
      </c>
      <c r="I529" s="68"/>
    </row>
    <row r="530" spans="2:9" x14ac:dyDescent="0.3">
      <c r="B530" s="89" t="s">
        <v>7288</v>
      </c>
      <c r="C530" s="90" t="s">
        <v>7289</v>
      </c>
      <c r="D530" s="91"/>
      <c r="E530" s="92"/>
      <c r="F530" s="92"/>
      <c r="G530" s="92"/>
      <c r="H530" s="68">
        <v>5</v>
      </c>
      <c r="I530" s="68"/>
    </row>
    <row r="531" spans="2:9" ht="28.8" x14ac:dyDescent="0.3">
      <c r="B531" s="89" t="s">
        <v>7290</v>
      </c>
      <c r="C531" s="90" t="s">
        <v>7291</v>
      </c>
      <c r="D531" s="91" t="s">
        <v>6382</v>
      </c>
      <c r="E531" s="92">
        <v>282.70999999999998</v>
      </c>
      <c r="F531" s="92"/>
      <c r="G531" s="92">
        <v>282.70999999999998</v>
      </c>
      <c r="H531" s="68">
        <v>9</v>
      </c>
      <c r="I531" s="68"/>
    </row>
    <row r="532" spans="2:9" x14ac:dyDescent="0.3">
      <c r="B532" s="89" t="s">
        <v>7292</v>
      </c>
      <c r="C532" s="90" t="s">
        <v>7293</v>
      </c>
      <c r="D532" s="91"/>
      <c r="E532" s="92"/>
      <c r="F532" s="92"/>
      <c r="G532" s="92"/>
      <c r="H532" s="68">
        <v>5</v>
      </c>
      <c r="I532" s="68"/>
    </row>
    <row r="533" spans="2:9" x14ac:dyDescent="0.3">
      <c r="B533" s="89" t="s">
        <v>7294</v>
      </c>
      <c r="C533" s="90" t="s">
        <v>7295</v>
      </c>
      <c r="D533" s="91" t="s">
        <v>6382</v>
      </c>
      <c r="E533" s="92">
        <v>4.78</v>
      </c>
      <c r="F533" s="92">
        <v>0.08</v>
      </c>
      <c r="G533" s="92">
        <v>4.8600000000000003</v>
      </c>
      <c r="H533" s="68">
        <v>9</v>
      </c>
      <c r="I533" s="68"/>
    </row>
    <row r="534" spans="2:9" x14ac:dyDescent="0.3">
      <c r="B534" s="89" t="s">
        <v>7296</v>
      </c>
      <c r="C534" s="90" t="s">
        <v>7297</v>
      </c>
      <c r="D534" s="91"/>
      <c r="E534" s="92"/>
      <c r="F534" s="92"/>
      <c r="G534" s="92"/>
      <c r="H534" s="68">
        <v>5</v>
      </c>
      <c r="I534" s="68"/>
    </row>
    <row r="535" spans="2:9" x14ac:dyDescent="0.3">
      <c r="B535" s="89" t="s">
        <v>7298</v>
      </c>
      <c r="C535" s="90" t="s">
        <v>7299</v>
      </c>
      <c r="D535" s="91" t="s">
        <v>6382</v>
      </c>
      <c r="E535" s="92">
        <v>3.15</v>
      </c>
      <c r="F535" s="92">
        <v>2.0299999999999998</v>
      </c>
      <c r="G535" s="92">
        <v>5.18</v>
      </c>
      <c r="H535" s="68">
        <v>9</v>
      </c>
      <c r="I535" s="68"/>
    </row>
    <row r="536" spans="2:9" ht="28.8" x14ac:dyDescent="0.3">
      <c r="B536" s="89" t="s">
        <v>7300</v>
      </c>
      <c r="C536" s="90" t="s">
        <v>7301</v>
      </c>
      <c r="D536" s="91" t="s">
        <v>6382</v>
      </c>
      <c r="E536" s="92">
        <v>14.77</v>
      </c>
      <c r="F536" s="92">
        <v>1.86</v>
      </c>
      <c r="G536" s="92">
        <v>16.63</v>
      </c>
      <c r="H536" s="68">
        <v>9</v>
      </c>
      <c r="I536" s="68"/>
    </row>
    <row r="537" spans="2:9" x14ac:dyDescent="0.3">
      <c r="B537" s="89" t="s">
        <v>7302</v>
      </c>
      <c r="C537" s="90" t="s">
        <v>7303</v>
      </c>
      <c r="D537" s="91"/>
      <c r="E537" s="92"/>
      <c r="F537" s="92"/>
      <c r="G537" s="92"/>
      <c r="H537" s="68">
        <v>5</v>
      </c>
      <c r="I537" s="68"/>
    </row>
    <row r="538" spans="2:9" ht="28.8" x14ac:dyDescent="0.3">
      <c r="B538" s="89" t="s">
        <v>7304</v>
      </c>
      <c r="C538" s="90" t="s">
        <v>7305</v>
      </c>
      <c r="D538" s="91" t="s">
        <v>6382</v>
      </c>
      <c r="E538" s="92">
        <v>14.46</v>
      </c>
      <c r="F538" s="92">
        <v>0.31</v>
      </c>
      <c r="G538" s="92">
        <v>14.77</v>
      </c>
      <c r="H538" s="68">
        <v>9</v>
      </c>
      <c r="I538" s="68"/>
    </row>
    <row r="539" spans="2:9" ht="28.8" x14ac:dyDescent="0.3">
      <c r="B539" s="89" t="s">
        <v>7306</v>
      </c>
      <c r="C539" s="90" t="s">
        <v>7307</v>
      </c>
      <c r="D539" s="91" t="s">
        <v>6382</v>
      </c>
      <c r="E539" s="92">
        <v>10.29</v>
      </c>
      <c r="F539" s="92">
        <v>0.22</v>
      </c>
      <c r="G539" s="92">
        <v>10.51</v>
      </c>
      <c r="H539" s="68">
        <v>9</v>
      </c>
      <c r="I539" s="68"/>
    </row>
    <row r="540" spans="2:9" ht="28.8" x14ac:dyDescent="0.3">
      <c r="B540" s="89" t="s">
        <v>7308</v>
      </c>
      <c r="C540" s="90" t="s">
        <v>7309</v>
      </c>
      <c r="D540" s="91" t="s">
        <v>6382</v>
      </c>
      <c r="E540" s="92">
        <v>10.46</v>
      </c>
      <c r="F540" s="92">
        <v>0.1</v>
      </c>
      <c r="G540" s="92">
        <v>10.56</v>
      </c>
      <c r="H540" s="68">
        <v>9</v>
      </c>
      <c r="I540" s="68"/>
    </row>
    <row r="541" spans="2:9" ht="28.8" x14ac:dyDescent="0.3">
      <c r="B541" s="89" t="s">
        <v>7310</v>
      </c>
      <c r="C541" s="90" t="s">
        <v>7311</v>
      </c>
      <c r="D541" s="91" t="s">
        <v>6382</v>
      </c>
      <c r="E541" s="92">
        <v>14.71</v>
      </c>
      <c r="F541" s="92">
        <v>0.28999999999999998</v>
      </c>
      <c r="G541" s="92">
        <v>15</v>
      </c>
      <c r="H541" s="68">
        <v>9</v>
      </c>
      <c r="I541" s="68"/>
    </row>
    <row r="542" spans="2:9" x14ac:dyDescent="0.3">
      <c r="B542" s="89" t="s">
        <v>7312</v>
      </c>
      <c r="C542" s="90" t="s">
        <v>7313</v>
      </c>
      <c r="D542" s="91"/>
      <c r="E542" s="92"/>
      <c r="F542" s="92"/>
      <c r="G542" s="92"/>
      <c r="H542" s="68">
        <v>2</v>
      </c>
      <c r="I542" s="68"/>
    </row>
    <row r="543" spans="2:9" x14ac:dyDescent="0.3">
      <c r="B543" s="89" t="s">
        <v>7314</v>
      </c>
      <c r="C543" s="90" t="s">
        <v>7315</v>
      </c>
      <c r="D543" s="91"/>
      <c r="E543" s="92"/>
      <c r="F543" s="92"/>
      <c r="G543" s="92"/>
      <c r="H543" s="68">
        <v>5</v>
      </c>
      <c r="I543" s="68"/>
    </row>
    <row r="544" spans="2:9" x14ac:dyDescent="0.3">
      <c r="B544" s="89" t="s">
        <v>7316</v>
      </c>
      <c r="C544" s="90" t="s">
        <v>7317</v>
      </c>
      <c r="D544" s="91" t="s">
        <v>6301</v>
      </c>
      <c r="E544" s="92">
        <v>33.94</v>
      </c>
      <c r="F544" s="92">
        <v>42.77</v>
      </c>
      <c r="G544" s="92">
        <v>76.709999999999994</v>
      </c>
      <c r="H544" s="68">
        <v>9</v>
      </c>
      <c r="I544" s="68"/>
    </row>
    <row r="545" spans="2:9" x14ac:dyDescent="0.3">
      <c r="B545" s="89" t="s">
        <v>7318</v>
      </c>
      <c r="C545" s="90" t="s">
        <v>7319</v>
      </c>
      <c r="D545" s="91" t="s">
        <v>6301</v>
      </c>
      <c r="E545" s="92">
        <v>19.13</v>
      </c>
      <c r="F545" s="92">
        <v>25.73</v>
      </c>
      <c r="G545" s="92">
        <v>44.86</v>
      </c>
      <c r="H545" s="68">
        <v>9</v>
      </c>
      <c r="I545" s="68"/>
    </row>
    <row r="546" spans="2:9" x14ac:dyDescent="0.3">
      <c r="B546" s="89" t="s">
        <v>7320</v>
      </c>
      <c r="C546" s="90" t="s">
        <v>7321</v>
      </c>
      <c r="D546" s="91" t="s">
        <v>6301</v>
      </c>
      <c r="E546" s="92">
        <v>12.64</v>
      </c>
      <c r="F546" s="92">
        <v>6.22</v>
      </c>
      <c r="G546" s="92">
        <v>18.86</v>
      </c>
      <c r="H546" s="68">
        <v>9</v>
      </c>
      <c r="I546" s="68"/>
    </row>
    <row r="547" spans="2:9" x14ac:dyDescent="0.3">
      <c r="B547" s="89" t="s">
        <v>7322</v>
      </c>
      <c r="C547" s="90" t="s">
        <v>7323</v>
      </c>
      <c r="D547" s="91" t="s">
        <v>6301</v>
      </c>
      <c r="E547" s="92">
        <v>41.4</v>
      </c>
      <c r="F547" s="92">
        <v>49.79</v>
      </c>
      <c r="G547" s="92">
        <v>91.19</v>
      </c>
      <c r="H547" s="68">
        <v>9</v>
      </c>
      <c r="I547" s="68"/>
    </row>
    <row r="548" spans="2:9" x14ac:dyDescent="0.3">
      <c r="B548" s="89" t="s">
        <v>7324</v>
      </c>
      <c r="C548" s="90" t="s">
        <v>7325</v>
      </c>
      <c r="D548" s="91" t="s">
        <v>6301</v>
      </c>
      <c r="E548" s="92">
        <v>180.05</v>
      </c>
      <c r="F548" s="92"/>
      <c r="G548" s="92">
        <v>180.05</v>
      </c>
      <c r="H548" s="68">
        <v>9</v>
      </c>
      <c r="I548" s="68"/>
    </row>
    <row r="549" spans="2:9" x14ac:dyDescent="0.3">
      <c r="B549" s="89" t="s">
        <v>7326</v>
      </c>
      <c r="C549" s="90" t="s">
        <v>7327</v>
      </c>
      <c r="D549" s="91" t="s">
        <v>6301</v>
      </c>
      <c r="E549" s="92">
        <v>192.09</v>
      </c>
      <c r="F549" s="92"/>
      <c r="G549" s="92">
        <v>192.09</v>
      </c>
      <c r="H549" s="68">
        <v>9</v>
      </c>
      <c r="I549" s="68"/>
    </row>
    <row r="550" spans="2:9" x14ac:dyDescent="0.3">
      <c r="B550" s="89" t="s">
        <v>7328</v>
      </c>
      <c r="C550" s="90" t="s">
        <v>7329</v>
      </c>
      <c r="D550" s="91" t="s">
        <v>6301</v>
      </c>
      <c r="E550" s="92">
        <v>208.55</v>
      </c>
      <c r="F550" s="92"/>
      <c r="G550" s="92">
        <v>208.55</v>
      </c>
      <c r="H550" s="68">
        <v>9</v>
      </c>
      <c r="I550" s="68"/>
    </row>
    <row r="551" spans="2:9" x14ac:dyDescent="0.3">
      <c r="B551" s="89" t="s">
        <v>7330</v>
      </c>
      <c r="C551" s="90" t="s">
        <v>7331</v>
      </c>
      <c r="D551" s="91"/>
      <c r="E551" s="92"/>
      <c r="F551" s="92"/>
      <c r="G551" s="92"/>
      <c r="H551" s="68">
        <v>5</v>
      </c>
      <c r="I551" s="68"/>
    </row>
    <row r="552" spans="2:9" x14ac:dyDescent="0.3">
      <c r="B552" s="89" t="s">
        <v>7332</v>
      </c>
      <c r="C552" s="90" t="s">
        <v>7333</v>
      </c>
      <c r="D552" s="91" t="s">
        <v>6382</v>
      </c>
      <c r="E552" s="92">
        <v>22.11</v>
      </c>
      <c r="F552" s="92">
        <v>23.34</v>
      </c>
      <c r="G552" s="92">
        <v>45.45</v>
      </c>
      <c r="H552" s="68">
        <v>9</v>
      </c>
      <c r="I552" s="68"/>
    </row>
    <row r="553" spans="2:9" x14ac:dyDescent="0.3">
      <c r="B553" s="89" t="s">
        <v>1691</v>
      </c>
      <c r="C553" s="90" t="s">
        <v>7334</v>
      </c>
      <c r="D553" s="91" t="s">
        <v>6812</v>
      </c>
      <c r="E553" s="92">
        <v>9.2899999999999991</v>
      </c>
      <c r="F553" s="92">
        <v>1.61</v>
      </c>
      <c r="G553" s="92">
        <v>10.9</v>
      </c>
      <c r="H553" s="68">
        <v>9</v>
      </c>
      <c r="I553" s="68"/>
    </row>
    <row r="554" spans="2:9" x14ac:dyDescent="0.3">
      <c r="B554" s="89" t="s">
        <v>1699</v>
      </c>
      <c r="C554" s="90" t="s">
        <v>7335</v>
      </c>
      <c r="D554" s="91" t="s">
        <v>7336</v>
      </c>
      <c r="E554" s="92">
        <v>3.98</v>
      </c>
      <c r="F554" s="92">
        <v>1.45</v>
      </c>
      <c r="G554" s="92">
        <v>5.43</v>
      </c>
      <c r="H554" s="68">
        <v>9</v>
      </c>
      <c r="I554" s="68"/>
    </row>
    <row r="555" spans="2:9" x14ac:dyDescent="0.3">
      <c r="B555" s="89" t="s">
        <v>1701</v>
      </c>
      <c r="C555" s="90" t="s">
        <v>7337</v>
      </c>
      <c r="D555" s="91" t="s">
        <v>6382</v>
      </c>
      <c r="E555" s="92"/>
      <c r="F555" s="92">
        <v>11.03</v>
      </c>
      <c r="G555" s="92">
        <v>11.03</v>
      </c>
      <c r="H555" s="68">
        <v>9</v>
      </c>
      <c r="I555" s="68"/>
    </row>
    <row r="556" spans="2:9" x14ac:dyDescent="0.3">
      <c r="B556" s="89" t="s">
        <v>7338</v>
      </c>
      <c r="C556" s="90" t="s">
        <v>7339</v>
      </c>
      <c r="D556" s="91"/>
      <c r="E556" s="92"/>
      <c r="F556" s="92"/>
      <c r="G556" s="92"/>
      <c r="H556" s="68">
        <v>5</v>
      </c>
      <c r="I556" s="68"/>
    </row>
    <row r="557" spans="2:9" x14ac:dyDescent="0.3">
      <c r="B557" s="89" t="s">
        <v>1744</v>
      </c>
      <c r="C557" s="90" t="s">
        <v>7340</v>
      </c>
      <c r="D557" s="91" t="s">
        <v>6382</v>
      </c>
      <c r="E557" s="92"/>
      <c r="F557" s="92">
        <v>6.43</v>
      </c>
      <c r="G557" s="92">
        <v>6.43</v>
      </c>
      <c r="H557" s="68">
        <v>9</v>
      </c>
      <c r="I557" s="68"/>
    </row>
    <row r="558" spans="2:9" x14ac:dyDescent="0.3">
      <c r="B558" s="89" t="s">
        <v>7341</v>
      </c>
      <c r="C558" s="90" t="s">
        <v>7342</v>
      </c>
      <c r="D558" s="91"/>
      <c r="E558" s="92"/>
      <c r="F558" s="92"/>
      <c r="G558" s="92"/>
      <c r="H558" s="68">
        <v>5</v>
      </c>
      <c r="I558" s="68"/>
    </row>
    <row r="559" spans="2:9" x14ac:dyDescent="0.3">
      <c r="B559" s="89" t="s">
        <v>1817</v>
      </c>
      <c r="C559" s="90" t="s">
        <v>7343</v>
      </c>
      <c r="D559" s="91" t="s">
        <v>6301</v>
      </c>
      <c r="E559" s="92">
        <v>28.25</v>
      </c>
      <c r="F559" s="92">
        <v>0.55000000000000004</v>
      </c>
      <c r="G559" s="92">
        <v>28.8</v>
      </c>
      <c r="H559" s="68">
        <v>9</v>
      </c>
      <c r="I559" s="68"/>
    </row>
    <row r="560" spans="2:9" x14ac:dyDescent="0.3">
      <c r="B560" s="89" t="s">
        <v>7344</v>
      </c>
      <c r="C560" s="90" t="s">
        <v>7345</v>
      </c>
      <c r="D560" s="91" t="s">
        <v>6382</v>
      </c>
      <c r="E560" s="92">
        <v>87.07</v>
      </c>
      <c r="F560" s="92">
        <v>16.079999999999998</v>
      </c>
      <c r="G560" s="92">
        <v>103.15</v>
      </c>
      <c r="H560" s="68">
        <v>9</v>
      </c>
      <c r="I560" s="68"/>
    </row>
    <row r="561" spans="2:9" x14ac:dyDescent="0.3">
      <c r="B561" s="89" t="s">
        <v>7346</v>
      </c>
      <c r="C561" s="90" t="s">
        <v>7347</v>
      </c>
      <c r="D561" s="91" t="s">
        <v>6382</v>
      </c>
      <c r="E561" s="92">
        <v>112.19</v>
      </c>
      <c r="F561" s="92">
        <v>9.65</v>
      </c>
      <c r="G561" s="92">
        <v>121.84</v>
      </c>
      <c r="H561" s="68">
        <v>9</v>
      </c>
      <c r="I561" s="68"/>
    </row>
    <row r="562" spans="2:9" ht="28.8" x14ac:dyDescent="0.3">
      <c r="B562" s="89" t="s">
        <v>7348</v>
      </c>
      <c r="C562" s="90" t="s">
        <v>7349</v>
      </c>
      <c r="D562" s="91" t="s">
        <v>6301</v>
      </c>
      <c r="E562" s="92">
        <v>4.1399999999999997</v>
      </c>
      <c r="F562" s="92">
        <v>9.65</v>
      </c>
      <c r="G562" s="92">
        <v>13.79</v>
      </c>
      <c r="H562" s="68">
        <v>9</v>
      </c>
      <c r="I562" s="68"/>
    </row>
    <row r="563" spans="2:9" ht="28.8" x14ac:dyDescent="0.3">
      <c r="B563" s="89" t="s">
        <v>7350</v>
      </c>
      <c r="C563" s="90" t="s">
        <v>7351</v>
      </c>
      <c r="D563" s="91" t="s">
        <v>6301</v>
      </c>
      <c r="E563" s="92">
        <v>6.6</v>
      </c>
      <c r="F563" s="92">
        <v>9.65</v>
      </c>
      <c r="G563" s="92">
        <v>16.25</v>
      </c>
      <c r="H563" s="68">
        <v>9</v>
      </c>
      <c r="I563" s="68"/>
    </row>
    <row r="564" spans="2:9" ht="28.8" x14ac:dyDescent="0.3">
      <c r="B564" s="89" t="s">
        <v>7352</v>
      </c>
      <c r="C564" s="90" t="s">
        <v>7353</v>
      </c>
      <c r="D564" s="91" t="s">
        <v>6301</v>
      </c>
      <c r="E564" s="92">
        <v>12.92</v>
      </c>
      <c r="F564" s="92">
        <v>9.65</v>
      </c>
      <c r="G564" s="92">
        <v>22.57</v>
      </c>
      <c r="H564" s="68">
        <v>9</v>
      </c>
      <c r="I564" s="68"/>
    </row>
    <row r="565" spans="2:9" x14ac:dyDescent="0.3">
      <c r="B565" s="89" t="s">
        <v>7354</v>
      </c>
      <c r="C565" s="90" t="s">
        <v>7355</v>
      </c>
      <c r="D565" s="91"/>
      <c r="E565" s="92"/>
      <c r="F565" s="92"/>
      <c r="G565" s="92"/>
      <c r="H565" s="68">
        <v>5</v>
      </c>
      <c r="I565" s="68"/>
    </row>
    <row r="566" spans="2:9" x14ac:dyDescent="0.3">
      <c r="B566" s="89" t="s">
        <v>7356</v>
      </c>
      <c r="C566" s="90" t="s">
        <v>7357</v>
      </c>
      <c r="D566" s="91" t="s">
        <v>6357</v>
      </c>
      <c r="E566" s="92">
        <v>12.25</v>
      </c>
      <c r="F566" s="92">
        <v>11.25</v>
      </c>
      <c r="G566" s="92">
        <v>23.5</v>
      </c>
      <c r="H566" s="68">
        <v>9</v>
      </c>
      <c r="I566" s="68"/>
    </row>
    <row r="567" spans="2:9" x14ac:dyDescent="0.3">
      <c r="B567" s="89" t="s">
        <v>7358</v>
      </c>
      <c r="C567" s="90" t="s">
        <v>7359</v>
      </c>
      <c r="D567" s="91" t="s">
        <v>6357</v>
      </c>
      <c r="E567" s="92">
        <v>17.84</v>
      </c>
      <c r="F567" s="92">
        <v>12.87</v>
      </c>
      <c r="G567" s="92">
        <v>30.71</v>
      </c>
      <c r="H567" s="68">
        <v>9</v>
      </c>
      <c r="I567" s="68"/>
    </row>
    <row r="568" spans="2:9" x14ac:dyDescent="0.3">
      <c r="B568" s="89" t="s">
        <v>7360</v>
      </c>
      <c r="C568" s="90" t="s">
        <v>7361</v>
      </c>
      <c r="D568" s="91" t="s">
        <v>6357</v>
      </c>
      <c r="E568" s="92">
        <v>16.899999999999999</v>
      </c>
      <c r="F568" s="92">
        <v>16.079999999999998</v>
      </c>
      <c r="G568" s="92">
        <v>32.979999999999997</v>
      </c>
      <c r="H568" s="68">
        <v>9</v>
      </c>
      <c r="I568" s="68"/>
    </row>
    <row r="569" spans="2:9" x14ac:dyDescent="0.3">
      <c r="B569" s="89" t="s">
        <v>7362</v>
      </c>
      <c r="C569" s="90" t="s">
        <v>7363</v>
      </c>
      <c r="D569" s="91"/>
      <c r="E569" s="92"/>
      <c r="F569" s="92"/>
      <c r="G569" s="92"/>
      <c r="H569" s="68">
        <v>5</v>
      </c>
      <c r="I569" s="68"/>
    </row>
    <row r="570" spans="2:9" ht="28.8" x14ac:dyDescent="0.3">
      <c r="B570" s="89" t="s">
        <v>7364</v>
      </c>
      <c r="C570" s="90" t="s">
        <v>7365</v>
      </c>
      <c r="D570" s="91" t="s">
        <v>6298</v>
      </c>
      <c r="E570" s="92">
        <v>8598</v>
      </c>
      <c r="F570" s="92"/>
      <c r="G570" s="92">
        <v>8598</v>
      </c>
      <c r="H570" s="68">
        <v>9</v>
      </c>
      <c r="I570" s="68"/>
    </row>
    <row r="571" spans="2:9" ht="28.8" x14ac:dyDescent="0.3">
      <c r="B571" s="89" t="s">
        <v>7366</v>
      </c>
      <c r="C571" s="90" t="s">
        <v>7367</v>
      </c>
      <c r="D571" s="91" t="s">
        <v>7368</v>
      </c>
      <c r="E571" s="92">
        <v>569.25</v>
      </c>
      <c r="F571" s="92"/>
      <c r="G571" s="92">
        <v>569.25</v>
      </c>
      <c r="H571" s="68">
        <v>9</v>
      </c>
      <c r="I571" s="68"/>
    </row>
    <row r="572" spans="2:9" x14ac:dyDescent="0.3">
      <c r="B572" s="89" t="s">
        <v>7369</v>
      </c>
      <c r="C572" s="90" t="s">
        <v>7370</v>
      </c>
      <c r="D572" s="91" t="s">
        <v>6249</v>
      </c>
      <c r="E572" s="92">
        <v>344</v>
      </c>
      <c r="F572" s="92"/>
      <c r="G572" s="92">
        <v>344</v>
      </c>
      <c r="H572" s="68">
        <v>9</v>
      </c>
      <c r="I572" s="68"/>
    </row>
    <row r="573" spans="2:9" x14ac:dyDescent="0.3">
      <c r="B573" s="89" t="s">
        <v>7371</v>
      </c>
      <c r="C573" s="90" t="s">
        <v>7372</v>
      </c>
      <c r="D573" s="91" t="s">
        <v>7373</v>
      </c>
      <c r="E573" s="92">
        <v>2.4</v>
      </c>
      <c r="F573" s="92">
        <v>2.9</v>
      </c>
      <c r="G573" s="92">
        <v>5.3</v>
      </c>
      <c r="H573" s="68">
        <v>9</v>
      </c>
      <c r="I573" s="68"/>
    </row>
    <row r="574" spans="2:9" x14ac:dyDescent="0.3">
      <c r="B574" s="89" t="s">
        <v>7374</v>
      </c>
      <c r="C574" s="90" t="s">
        <v>7375</v>
      </c>
      <c r="D574" s="91"/>
      <c r="E574" s="92"/>
      <c r="F574" s="92"/>
      <c r="G574" s="92"/>
      <c r="H574" s="68">
        <v>5</v>
      </c>
      <c r="I574" s="68"/>
    </row>
    <row r="575" spans="2:9" x14ac:dyDescent="0.3">
      <c r="B575" s="89" t="s">
        <v>7376</v>
      </c>
      <c r="C575" s="90" t="s">
        <v>7377</v>
      </c>
      <c r="D575" s="91" t="s">
        <v>6382</v>
      </c>
      <c r="E575" s="92">
        <v>98.84</v>
      </c>
      <c r="F575" s="92">
        <v>96.48</v>
      </c>
      <c r="G575" s="92">
        <v>195.32</v>
      </c>
      <c r="H575" s="68">
        <v>9</v>
      </c>
      <c r="I575" s="68"/>
    </row>
    <row r="576" spans="2:9" x14ac:dyDescent="0.3">
      <c r="B576" s="89" t="s">
        <v>7378</v>
      </c>
      <c r="C576" s="90" t="s">
        <v>7379</v>
      </c>
      <c r="D576" s="91" t="s">
        <v>6382</v>
      </c>
      <c r="E576" s="92">
        <v>213.39</v>
      </c>
      <c r="F576" s="92">
        <v>186.72</v>
      </c>
      <c r="G576" s="92">
        <v>400.11</v>
      </c>
      <c r="H576" s="68">
        <v>9</v>
      </c>
      <c r="I576" s="68"/>
    </row>
    <row r="577" spans="2:9" ht="43.2" x14ac:dyDescent="0.3">
      <c r="B577" s="89" t="s">
        <v>7380</v>
      </c>
      <c r="C577" s="90" t="s">
        <v>7381</v>
      </c>
      <c r="D577" s="91" t="s">
        <v>6382</v>
      </c>
      <c r="E577" s="92">
        <v>877.55</v>
      </c>
      <c r="F577" s="92">
        <v>86.83</v>
      </c>
      <c r="G577" s="92">
        <v>964.38</v>
      </c>
      <c r="H577" s="68">
        <v>9</v>
      </c>
      <c r="I577" s="68"/>
    </row>
    <row r="578" spans="2:9" ht="43.2" x14ac:dyDescent="0.3">
      <c r="B578" s="89" t="s">
        <v>7382</v>
      </c>
      <c r="C578" s="90" t="s">
        <v>7383</v>
      </c>
      <c r="D578" s="91" t="s">
        <v>6382</v>
      </c>
      <c r="E578" s="92">
        <v>642.94000000000005</v>
      </c>
      <c r="F578" s="92">
        <v>106.65</v>
      </c>
      <c r="G578" s="92">
        <v>749.59</v>
      </c>
      <c r="H578" s="68">
        <v>9</v>
      </c>
      <c r="I578" s="68"/>
    </row>
    <row r="579" spans="2:9" x14ac:dyDescent="0.3">
      <c r="B579" s="89" t="s">
        <v>7384</v>
      </c>
      <c r="C579" s="90" t="s">
        <v>7385</v>
      </c>
      <c r="D579" s="91"/>
      <c r="E579" s="92"/>
      <c r="F579" s="92"/>
      <c r="G579" s="92"/>
      <c r="H579" s="68">
        <v>2</v>
      </c>
      <c r="I579" s="68"/>
    </row>
    <row r="580" spans="2:9" x14ac:dyDescent="0.3">
      <c r="B580" s="89" t="s">
        <v>7386</v>
      </c>
      <c r="C580" s="90" t="s">
        <v>7387</v>
      </c>
      <c r="D580" s="91"/>
      <c r="E580" s="92"/>
      <c r="F580" s="92"/>
      <c r="G580" s="92"/>
      <c r="H580" s="68">
        <v>5</v>
      </c>
      <c r="I580" s="68"/>
    </row>
    <row r="581" spans="2:9" x14ac:dyDescent="0.3">
      <c r="B581" s="89" t="s">
        <v>7388</v>
      </c>
      <c r="C581" s="90" t="s">
        <v>7389</v>
      </c>
      <c r="D581" s="91" t="s">
        <v>6301</v>
      </c>
      <c r="E581" s="92">
        <v>33.44</v>
      </c>
      <c r="F581" s="92">
        <v>41.81</v>
      </c>
      <c r="G581" s="92">
        <v>75.25</v>
      </c>
      <c r="H581" s="68">
        <v>9</v>
      </c>
      <c r="I581" s="68"/>
    </row>
    <row r="582" spans="2:9" x14ac:dyDescent="0.3">
      <c r="B582" s="89" t="s">
        <v>7390</v>
      </c>
      <c r="C582" s="90" t="s">
        <v>7391</v>
      </c>
      <c r="D582" s="91" t="s">
        <v>6301</v>
      </c>
      <c r="E582" s="92">
        <v>140.86000000000001</v>
      </c>
      <c r="F582" s="92">
        <v>48.24</v>
      </c>
      <c r="G582" s="92">
        <v>189.1</v>
      </c>
      <c r="H582" s="68">
        <v>9</v>
      </c>
      <c r="I582" s="68"/>
    </row>
    <row r="583" spans="2:9" x14ac:dyDescent="0.3">
      <c r="B583" s="89" t="s">
        <v>7392</v>
      </c>
      <c r="C583" s="90" t="s">
        <v>7393</v>
      </c>
      <c r="D583" s="91" t="s">
        <v>6301</v>
      </c>
      <c r="E583" s="92">
        <v>43.61</v>
      </c>
      <c r="F583" s="92">
        <v>38.590000000000003</v>
      </c>
      <c r="G583" s="92">
        <v>82.2</v>
      </c>
      <c r="H583" s="68">
        <v>9</v>
      </c>
      <c r="I583" s="68"/>
    </row>
    <row r="584" spans="2:9" x14ac:dyDescent="0.3">
      <c r="B584" s="89" t="s">
        <v>7394</v>
      </c>
      <c r="C584" s="90" t="s">
        <v>7395</v>
      </c>
      <c r="D584" s="91" t="s">
        <v>6301</v>
      </c>
      <c r="E584" s="92"/>
      <c r="F584" s="92">
        <v>4.95</v>
      </c>
      <c r="G584" s="92">
        <v>4.95</v>
      </c>
      <c r="H584" s="68">
        <v>9</v>
      </c>
      <c r="I584" s="68"/>
    </row>
    <row r="585" spans="2:9" x14ac:dyDescent="0.3">
      <c r="B585" s="89" t="s">
        <v>7396</v>
      </c>
      <c r="C585" s="90" t="s">
        <v>7397</v>
      </c>
      <c r="D585" s="91" t="s">
        <v>6301</v>
      </c>
      <c r="E585" s="92"/>
      <c r="F585" s="92">
        <v>5.89</v>
      </c>
      <c r="G585" s="92">
        <v>5.89</v>
      </c>
      <c r="H585" s="68">
        <v>9</v>
      </c>
      <c r="I585" s="68"/>
    </row>
    <row r="586" spans="2:9" x14ac:dyDescent="0.3">
      <c r="B586" s="89" t="s">
        <v>7398</v>
      </c>
      <c r="C586" s="90" t="s">
        <v>7399</v>
      </c>
      <c r="D586" s="91"/>
      <c r="E586" s="92"/>
      <c r="F586" s="92"/>
      <c r="G586" s="92"/>
      <c r="H586" s="68">
        <v>5</v>
      </c>
      <c r="I586" s="68"/>
    </row>
    <row r="587" spans="2:9" x14ac:dyDescent="0.3">
      <c r="B587" s="89" t="s">
        <v>2469</v>
      </c>
      <c r="C587" s="90" t="s">
        <v>7400</v>
      </c>
      <c r="D587" s="91" t="s">
        <v>6301</v>
      </c>
      <c r="E587" s="92">
        <v>106.06</v>
      </c>
      <c r="F587" s="92">
        <v>45.03</v>
      </c>
      <c r="G587" s="92">
        <v>151.09</v>
      </c>
      <c r="H587" s="68">
        <v>9</v>
      </c>
      <c r="I587" s="68"/>
    </row>
    <row r="588" spans="2:9" x14ac:dyDescent="0.3">
      <c r="B588" s="89" t="s">
        <v>7401</v>
      </c>
      <c r="C588" s="90" t="s">
        <v>7402</v>
      </c>
      <c r="D588" s="91" t="s">
        <v>6301</v>
      </c>
      <c r="E588" s="92">
        <v>120.19</v>
      </c>
      <c r="F588" s="92">
        <v>45.03</v>
      </c>
      <c r="G588" s="92">
        <v>165.22</v>
      </c>
      <c r="H588" s="68">
        <v>9</v>
      </c>
      <c r="I588" s="68"/>
    </row>
    <row r="589" spans="2:9" x14ac:dyDescent="0.3">
      <c r="B589" s="89" t="s">
        <v>2491</v>
      </c>
      <c r="C589" s="90" t="s">
        <v>7403</v>
      </c>
      <c r="D589" s="91" t="s">
        <v>6301</v>
      </c>
      <c r="E589" s="92">
        <v>98.67</v>
      </c>
      <c r="F589" s="92">
        <v>80.400000000000006</v>
      </c>
      <c r="G589" s="92">
        <v>179.07</v>
      </c>
      <c r="H589" s="68">
        <v>9</v>
      </c>
      <c r="I589" s="68"/>
    </row>
    <row r="590" spans="2:9" x14ac:dyDescent="0.3">
      <c r="B590" s="89" t="s">
        <v>2531</v>
      </c>
      <c r="C590" s="90" t="s">
        <v>7404</v>
      </c>
      <c r="D590" s="91" t="s">
        <v>6301</v>
      </c>
      <c r="E590" s="92">
        <v>72.56</v>
      </c>
      <c r="F590" s="92">
        <v>43.41</v>
      </c>
      <c r="G590" s="92">
        <v>115.97</v>
      </c>
      <c r="H590" s="68">
        <v>9</v>
      </c>
      <c r="I590" s="68"/>
    </row>
    <row r="591" spans="2:9" x14ac:dyDescent="0.3">
      <c r="B591" s="89" t="s">
        <v>7405</v>
      </c>
      <c r="C591" s="90" t="s">
        <v>7406</v>
      </c>
      <c r="D591" s="91" t="s">
        <v>6301</v>
      </c>
      <c r="E591" s="92">
        <v>39.840000000000003</v>
      </c>
      <c r="F591" s="92">
        <v>35.369999999999997</v>
      </c>
      <c r="G591" s="92">
        <v>75.209999999999994</v>
      </c>
      <c r="H591" s="68">
        <v>9</v>
      </c>
      <c r="I591" s="68"/>
    </row>
    <row r="592" spans="2:9" x14ac:dyDescent="0.3">
      <c r="B592" s="89" t="s">
        <v>7407</v>
      </c>
      <c r="C592" s="90" t="s">
        <v>7408</v>
      </c>
      <c r="D592" s="91" t="s">
        <v>6301</v>
      </c>
      <c r="E592" s="92">
        <v>95.23</v>
      </c>
      <c r="F592" s="92">
        <v>70.34</v>
      </c>
      <c r="G592" s="92">
        <v>165.57</v>
      </c>
      <c r="H592" s="68">
        <v>9</v>
      </c>
      <c r="I592" s="68"/>
    </row>
    <row r="593" spans="2:9" ht="28.8" x14ac:dyDescent="0.3">
      <c r="B593" s="89" t="s">
        <v>7409</v>
      </c>
      <c r="C593" s="90" t="s">
        <v>7410</v>
      </c>
      <c r="D593" s="91" t="s">
        <v>6301</v>
      </c>
      <c r="E593" s="92">
        <v>78.400000000000006</v>
      </c>
      <c r="F593" s="92">
        <v>27.7</v>
      </c>
      <c r="G593" s="92">
        <v>106.1</v>
      </c>
      <c r="H593" s="68">
        <v>9</v>
      </c>
      <c r="I593" s="68"/>
    </row>
    <row r="594" spans="2:9" ht="28.8" x14ac:dyDescent="0.3">
      <c r="B594" s="89" t="s">
        <v>7411</v>
      </c>
      <c r="C594" s="90" t="s">
        <v>7412</v>
      </c>
      <c r="D594" s="91" t="s">
        <v>6301</v>
      </c>
      <c r="E594" s="92">
        <v>78.400000000000006</v>
      </c>
      <c r="F594" s="92">
        <v>49.39</v>
      </c>
      <c r="G594" s="92">
        <v>127.79</v>
      </c>
      <c r="H594" s="68">
        <v>9</v>
      </c>
      <c r="I594" s="68"/>
    </row>
    <row r="595" spans="2:9" ht="28.8" x14ac:dyDescent="0.3">
      <c r="B595" s="89" t="s">
        <v>7413</v>
      </c>
      <c r="C595" s="90" t="s">
        <v>7414</v>
      </c>
      <c r="D595" s="91" t="s">
        <v>6301</v>
      </c>
      <c r="E595" s="92">
        <v>51.17</v>
      </c>
      <c r="F595" s="92">
        <v>84.76</v>
      </c>
      <c r="G595" s="92">
        <v>135.93</v>
      </c>
      <c r="H595" s="68">
        <v>9</v>
      </c>
      <c r="I595" s="68"/>
    </row>
    <row r="596" spans="2:9" x14ac:dyDescent="0.3">
      <c r="B596" s="89" t="s">
        <v>7415</v>
      </c>
      <c r="C596" s="90" t="s">
        <v>7416</v>
      </c>
      <c r="D596" s="91"/>
      <c r="E596" s="92"/>
      <c r="F596" s="92"/>
      <c r="G596" s="92"/>
      <c r="H596" s="68">
        <v>5</v>
      </c>
      <c r="I596" s="68"/>
    </row>
    <row r="597" spans="2:9" x14ac:dyDescent="0.3">
      <c r="B597" s="89" t="s">
        <v>2658</v>
      </c>
      <c r="C597" s="90" t="s">
        <v>7417</v>
      </c>
      <c r="D597" s="91" t="s">
        <v>6357</v>
      </c>
      <c r="E597" s="92">
        <v>79.12</v>
      </c>
      <c r="F597" s="92">
        <v>7.64</v>
      </c>
      <c r="G597" s="92">
        <v>86.76</v>
      </c>
      <c r="H597" s="68">
        <v>9</v>
      </c>
      <c r="I597" s="68"/>
    </row>
    <row r="598" spans="2:9" x14ac:dyDescent="0.3">
      <c r="B598" s="89" t="s">
        <v>7418</v>
      </c>
      <c r="C598" s="90" t="s">
        <v>7419</v>
      </c>
      <c r="D598" s="91" t="s">
        <v>6357</v>
      </c>
      <c r="E598" s="92">
        <v>109.02</v>
      </c>
      <c r="F598" s="92">
        <v>7.64</v>
      </c>
      <c r="G598" s="92">
        <v>116.66</v>
      </c>
      <c r="H598" s="68">
        <v>9</v>
      </c>
      <c r="I598" s="68"/>
    </row>
    <row r="599" spans="2:9" x14ac:dyDescent="0.3">
      <c r="B599" s="89" t="s">
        <v>2680</v>
      </c>
      <c r="C599" s="90" t="s">
        <v>7420</v>
      </c>
      <c r="D599" s="91" t="s">
        <v>6357</v>
      </c>
      <c r="E599" s="92">
        <v>132.19</v>
      </c>
      <c r="F599" s="92">
        <v>7.64</v>
      </c>
      <c r="G599" s="92">
        <v>139.83000000000001</v>
      </c>
      <c r="H599" s="68">
        <v>9</v>
      </c>
      <c r="I599" s="68"/>
    </row>
    <row r="600" spans="2:9" x14ac:dyDescent="0.3">
      <c r="B600" s="89" t="s">
        <v>2698</v>
      </c>
      <c r="C600" s="90" t="s">
        <v>7421</v>
      </c>
      <c r="D600" s="91" t="s">
        <v>6357</v>
      </c>
      <c r="E600" s="92">
        <v>150.25</v>
      </c>
      <c r="F600" s="92">
        <v>7.64</v>
      </c>
      <c r="G600" s="92">
        <v>157.88999999999999</v>
      </c>
      <c r="H600" s="68">
        <v>9</v>
      </c>
      <c r="I600" s="68"/>
    </row>
    <row r="601" spans="2:9" x14ac:dyDescent="0.3">
      <c r="B601" s="89" t="s">
        <v>7422</v>
      </c>
      <c r="C601" s="90" t="s">
        <v>7423</v>
      </c>
      <c r="D601" s="91" t="s">
        <v>6357</v>
      </c>
      <c r="E601" s="92">
        <v>184.48</v>
      </c>
      <c r="F601" s="92">
        <v>7.64</v>
      </c>
      <c r="G601" s="92">
        <v>192.12</v>
      </c>
      <c r="H601" s="68">
        <v>9</v>
      </c>
      <c r="I601" s="68"/>
    </row>
    <row r="602" spans="2:9" x14ac:dyDescent="0.3">
      <c r="B602" s="89" t="s">
        <v>7424</v>
      </c>
      <c r="C602" s="90" t="s">
        <v>7425</v>
      </c>
      <c r="D602" s="91"/>
      <c r="E602" s="92"/>
      <c r="F602" s="92"/>
      <c r="G602" s="92"/>
      <c r="H602" s="68">
        <v>5</v>
      </c>
      <c r="I602" s="68"/>
    </row>
    <row r="603" spans="2:9" ht="28.8" x14ac:dyDescent="0.3">
      <c r="B603" s="89" t="s">
        <v>7426</v>
      </c>
      <c r="C603" s="90" t="s">
        <v>7427</v>
      </c>
      <c r="D603" s="91" t="s">
        <v>6382</v>
      </c>
      <c r="E603" s="92">
        <v>338.09</v>
      </c>
      <c r="F603" s="92">
        <v>56.3</v>
      </c>
      <c r="G603" s="92">
        <v>394.39</v>
      </c>
      <c r="H603" s="68">
        <v>9</v>
      </c>
      <c r="I603" s="68"/>
    </row>
    <row r="604" spans="2:9" x14ac:dyDescent="0.3">
      <c r="B604" s="89" t="s">
        <v>7428</v>
      </c>
      <c r="C604" s="90" t="s">
        <v>7429</v>
      </c>
      <c r="D604" s="91"/>
      <c r="E604" s="92"/>
      <c r="F604" s="92"/>
      <c r="G604" s="92"/>
      <c r="H604" s="68">
        <v>2</v>
      </c>
      <c r="I604" s="68"/>
    </row>
    <row r="605" spans="2:9" x14ac:dyDescent="0.3">
      <c r="B605" s="89" t="s">
        <v>7430</v>
      </c>
      <c r="C605" s="90" t="s">
        <v>7431</v>
      </c>
      <c r="D605" s="91"/>
      <c r="E605" s="92"/>
      <c r="F605" s="92"/>
      <c r="G605" s="92"/>
      <c r="H605" s="68">
        <v>5</v>
      </c>
      <c r="I605" s="68"/>
    </row>
    <row r="606" spans="2:9" x14ac:dyDescent="0.3">
      <c r="B606" s="89" t="s">
        <v>4016</v>
      </c>
      <c r="C606" s="90" t="s">
        <v>7432</v>
      </c>
      <c r="D606" s="91" t="s">
        <v>6812</v>
      </c>
      <c r="E606" s="92">
        <v>12.65</v>
      </c>
      <c r="F606" s="92">
        <v>1.87</v>
      </c>
      <c r="G606" s="92">
        <v>14.52</v>
      </c>
      <c r="H606" s="68">
        <v>9</v>
      </c>
      <c r="I606" s="68"/>
    </row>
    <row r="607" spans="2:9" x14ac:dyDescent="0.3">
      <c r="B607" s="89" t="s">
        <v>7433</v>
      </c>
      <c r="C607" s="90" t="s">
        <v>7434</v>
      </c>
      <c r="D607" s="91" t="s">
        <v>6812</v>
      </c>
      <c r="E607" s="92">
        <v>10.78</v>
      </c>
      <c r="F607" s="92">
        <v>1.87</v>
      </c>
      <c r="G607" s="92">
        <v>12.65</v>
      </c>
      <c r="H607" s="68">
        <v>9</v>
      </c>
      <c r="I607" s="68"/>
    </row>
    <row r="608" spans="2:9" x14ac:dyDescent="0.3">
      <c r="B608" s="89" t="s">
        <v>4030</v>
      </c>
      <c r="C608" s="90" t="s">
        <v>7435</v>
      </c>
      <c r="D608" s="91" t="s">
        <v>6812</v>
      </c>
      <c r="E608" s="92">
        <v>13.69</v>
      </c>
      <c r="F608" s="92">
        <v>1.87</v>
      </c>
      <c r="G608" s="92">
        <v>15.56</v>
      </c>
      <c r="H608" s="68">
        <v>9</v>
      </c>
      <c r="I608" s="68"/>
    </row>
    <row r="609" spans="2:9" x14ac:dyDescent="0.3">
      <c r="B609" s="89" t="s">
        <v>7436</v>
      </c>
      <c r="C609" s="90" t="s">
        <v>7437</v>
      </c>
      <c r="D609" s="91"/>
      <c r="E609" s="92"/>
      <c r="F609" s="92"/>
      <c r="G609" s="92"/>
      <c r="H609" s="68">
        <v>5</v>
      </c>
      <c r="I609" s="68"/>
    </row>
    <row r="610" spans="2:9" x14ac:dyDescent="0.3">
      <c r="B610" s="89" t="s">
        <v>7438</v>
      </c>
      <c r="C610" s="90" t="s">
        <v>7439</v>
      </c>
      <c r="D610" s="91" t="s">
        <v>6812</v>
      </c>
      <c r="E610" s="92">
        <v>11.78</v>
      </c>
      <c r="F610" s="92">
        <v>0.93</v>
      </c>
      <c r="G610" s="92">
        <v>12.71</v>
      </c>
      <c r="H610" s="68">
        <v>9</v>
      </c>
      <c r="I610" s="68"/>
    </row>
    <row r="611" spans="2:9" x14ac:dyDescent="0.3">
      <c r="B611" s="89" t="s">
        <v>7440</v>
      </c>
      <c r="C611" s="90" t="s">
        <v>7441</v>
      </c>
      <c r="D611" s="91"/>
      <c r="E611" s="92"/>
      <c r="F611" s="92"/>
      <c r="G611" s="92"/>
      <c r="H611" s="68">
        <v>2</v>
      </c>
      <c r="I611" s="68"/>
    </row>
    <row r="612" spans="2:9" x14ac:dyDescent="0.3">
      <c r="B612" s="89" t="s">
        <v>7442</v>
      </c>
      <c r="C612" s="90" t="s">
        <v>7443</v>
      </c>
      <c r="D612" s="91"/>
      <c r="E612" s="92"/>
      <c r="F612" s="92"/>
      <c r="G612" s="92"/>
      <c r="H612" s="68">
        <v>5</v>
      </c>
      <c r="I612" s="68"/>
    </row>
    <row r="613" spans="2:9" x14ac:dyDescent="0.3">
      <c r="B613" s="89" t="s">
        <v>7444</v>
      </c>
      <c r="C613" s="90" t="s">
        <v>7445</v>
      </c>
      <c r="D613" s="91" t="s">
        <v>6382</v>
      </c>
      <c r="E613" s="92">
        <v>345.86</v>
      </c>
      <c r="F613" s="92"/>
      <c r="G613" s="92">
        <v>345.86</v>
      </c>
      <c r="H613" s="68">
        <v>9</v>
      </c>
      <c r="I613" s="68"/>
    </row>
    <row r="614" spans="2:9" x14ac:dyDescent="0.3">
      <c r="B614" s="89" t="s">
        <v>7446</v>
      </c>
      <c r="C614" s="90" t="s">
        <v>7447</v>
      </c>
      <c r="D614" s="91" t="s">
        <v>6382</v>
      </c>
      <c r="E614" s="92">
        <v>359.52</v>
      </c>
      <c r="F614" s="92"/>
      <c r="G614" s="92">
        <v>359.52</v>
      </c>
      <c r="H614" s="68">
        <v>9</v>
      </c>
      <c r="I614" s="68"/>
    </row>
    <row r="615" spans="2:9" x14ac:dyDescent="0.3">
      <c r="B615" s="89" t="s">
        <v>7448</v>
      </c>
      <c r="C615" s="90" t="s">
        <v>7449</v>
      </c>
      <c r="D615" s="91" t="s">
        <v>6382</v>
      </c>
      <c r="E615" s="92">
        <v>373.72</v>
      </c>
      <c r="F615" s="92"/>
      <c r="G615" s="92">
        <v>373.72</v>
      </c>
      <c r="H615" s="68">
        <v>9</v>
      </c>
      <c r="I615" s="68"/>
    </row>
    <row r="616" spans="2:9" x14ac:dyDescent="0.3">
      <c r="B616" s="89" t="s">
        <v>7450</v>
      </c>
      <c r="C616" s="90" t="s">
        <v>7451</v>
      </c>
      <c r="D616" s="91" t="s">
        <v>6382</v>
      </c>
      <c r="E616" s="92">
        <v>388.47</v>
      </c>
      <c r="F616" s="92"/>
      <c r="G616" s="92">
        <v>388.47</v>
      </c>
      <c r="H616" s="68">
        <v>9</v>
      </c>
      <c r="I616" s="68"/>
    </row>
    <row r="617" spans="2:9" x14ac:dyDescent="0.3">
      <c r="B617" s="89" t="s">
        <v>7452</v>
      </c>
      <c r="C617" s="90" t="s">
        <v>7453</v>
      </c>
      <c r="D617" s="91" t="s">
        <v>6382</v>
      </c>
      <c r="E617" s="92">
        <v>403.82</v>
      </c>
      <c r="F617" s="92"/>
      <c r="G617" s="92">
        <v>403.82</v>
      </c>
      <c r="H617" s="68">
        <v>9</v>
      </c>
      <c r="I617" s="68"/>
    </row>
    <row r="618" spans="2:9" x14ac:dyDescent="0.3">
      <c r="B618" s="89" t="s">
        <v>7454</v>
      </c>
      <c r="C618" s="90" t="s">
        <v>7455</v>
      </c>
      <c r="D618" s="91" t="s">
        <v>6382</v>
      </c>
      <c r="E618" s="92">
        <v>391.46</v>
      </c>
      <c r="F618" s="92"/>
      <c r="G618" s="92">
        <v>391.46</v>
      </c>
      <c r="H618" s="68">
        <v>9</v>
      </c>
      <c r="I618" s="68"/>
    </row>
    <row r="619" spans="2:9" x14ac:dyDescent="0.3">
      <c r="B619" s="89" t="s">
        <v>7456</v>
      </c>
      <c r="C619" s="90" t="s">
        <v>7457</v>
      </c>
      <c r="D619" s="91" t="s">
        <v>6382</v>
      </c>
      <c r="E619" s="92">
        <v>403.75</v>
      </c>
      <c r="F619" s="92"/>
      <c r="G619" s="92">
        <v>403.75</v>
      </c>
      <c r="H619" s="68">
        <v>9</v>
      </c>
      <c r="I619" s="68"/>
    </row>
    <row r="620" spans="2:9" x14ac:dyDescent="0.3">
      <c r="B620" s="89" t="s">
        <v>7458</v>
      </c>
      <c r="C620" s="90" t="s">
        <v>7459</v>
      </c>
      <c r="D620" s="91" t="s">
        <v>6382</v>
      </c>
      <c r="E620" s="92">
        <v>418.04</v>
      </c>
      <c r="F620" s="92"/>
      <c r="G620" s="92">
        <v>418.04</v>
      </c>
      <c r="H620" s="68">
        <v>9</v>
      </c>
      <c r="I620" s="68"/>
    </row>
    <row r="621" spans="2:9" x14ac:dyDescent="0.3">
      <c r="B621" s="89" t="s">
        <v>7460</v>
      </c>
      <c r="C621" s="90" t="s">
        <v>7461</v>
      </c>
      <c r="D621" s="91" t="s">
        <v>6382</v>
      </c>
      <c r="E621" s="92">
        <v>432.89</v>
      </c>
      <c r="F621" s="92"/>
      <c r="G621" s="92">
        <v>432.89</v>
      </c>
      <c r="H621" s="68">
        <v>9</v>
      </c>
      <c r="I621" s="68"/>
    </row>
    <row r="622" spans="2:9" x14ac:dyDescent="0.3">
      <c r="B622" s="89" t="s">
        <v>7462</v>
      </c>
      <c r="C622" s="90" t="s">
        <v>7463</v>
      </c>
      <c r="D622" s="91" t="s">
        <v>6382</v>
      </c>
      <c r="E622" s="92">
        <v>450.03</v>
      </c>
      <c r="F622" s="92"/>
      <c r="G622" s="92">
        <v>450.03</v>
      </c>
      <c r="H622" s="68">
        <v>9</v>
      </c>
      <c r="I622" s="68"/>
    </row>
    <row r="623" spans="2:9" ht="28.8" x14ac:dyDescent="0.3">
      <c r="B623" s="89" t="s">
        <v>7464</v>
      </c>
      <c r="C623" s="90" t="s">
        <v>7465</v>
      </c>
      <c r="D623" s="91" t="s">
        <v>6382</v>
      </c>
      <c r="E623" s="92">
        <v>470.08</v>
      </c>
      <c r="F623" s="92"/>
      <c r="G623" s="92">
        <v>470.08</v>
      </c>
      <c r="H623" s="68">
        <v>9</v>
      </c>
      <c r="I623" s="68"/>
    </row>
    <row r="624" spans="2:9" x14ac:dyDescent="0.3">
      <c r="B624" s="89" t="s">
        <v>7466</v>
      </c>
      <c r="C624" s="90" t="s">
        <v>7467</v>
      </c>
      <c r="D624" s="91" t="s">
        <v>6382</v>
      </c>
      <c r="E624" s="92">
        <v>420.18</v>
      </c>
      <c r="F624" s="92"/>
      <c r="G624" s="92">
        <v>420.18</v>
      </c>
      <c r="H624" s="68">
        <v>9</v>
      </c>
      <c r="I624" s="68"/>
    </row>
    <row r="625" spans="2:9" x14ac:dyDescent="0.3">
      <c r="B625" s="89" t="s">
        <v>7468</v>
      </c>
      <c r="C625" s="90" t="s">
        <v>7469</v>
      </c>
      <c r="D625" s="91"/>
      <c r="E625" s="92"/>
      <c r="F625" s="92"/>
      <c r="G625" s="92"/>
      <c r="H625" s="68">
        <v>5</v>
      </c>
      <c r="I625" s="68"/>
    </row>
    <row r="626" spans="2:9" x14ac:dyDescent="0.3">
      <c r="B626" s="89" t="s">
        <v>7470</v>
      </c>
      <c r="C626" s="90" t="s">
        <v>7471</v>
      </c>
      <c r="D626" s="91" t="s">
        <v>6382</v>
      </c>
      <c r="E626" s="92">
        <v>387.48</v>
      </c>
      <c r="F626" s="92"/>
      <c r="G626" s="92">
        <v>387.48</v>
      </c>
      <c r="H626" s="68">
        <v>9</v>
      </c>
      <c r="I626" s="68"/>
    </row>
    <row r="627" spans="2:9" x14ac:dyDescent="0.3">
      <c r="B627" s="89" t="s">
        <v>4110</v>
      </c>
      <c r="C627" s="90" t="s">
        <v>7472</v>
      </c>
      <c r="D627" s="91" t="s">
        <v>6382</v>
      </c>
      <c r="E627" s="92">
        <v>405.16</v>
      </c>
      <c r="F627" s="92"/>
      <c r="G627" s="92">
        <v>405.16</v>
      </c>
      <c r="H627" s="68">
        <v>9</v>
      </c>
      <c r="I627" s="68"/>
    </row>
    <row r="628" spans="2:9" x14ac:dyDescent="0.3">
      <c r="B628" s="89" t="s">
        <v>7473</v>
      </c>
      <c r="C628" s="90" t="s">
        <v>7474</v>
      </c>
      <c r="D628" s="91" t="s">
        <v>6382</v>
      </c>
      <c r="E628" s="92">
        <v>355.85</v>
      </c>
      <c r="F628" s="92"/>
      <c r="G628" s="92">
        <v>355.85</v>
      </c>
      <c r="H628" s="68">
        <v>9</v>
      </c>
      <c r="I628" s="68"/>
    </row>
    <row r="629" spans="2:9" x14ac:dyDescent="0.3">
      <c r="B629" s="89" t="s">
        <v>7475</v>
      </c>
      <c r="C629" s="90" t="s">
        <v>7476</v>
      </c>
      <c r="D629" s="91"/>
      <c r="E629" s="92"/>
      <c r="F629" s="92"/>
      <c r="G629" s="92"/>
      <c r="H629" s="68">
        <v>5</v>
      </c>
      <c r="I629" s="68"/>
    </row>
    <row r="630" spans="2:9" x14ac:dyDescent="0.3">
      <c r="B630" s="89" t="s">
        <v>7477</v>
      </c>
      <c r="C630" s="90" t="s">
        <v>7478</v>
      </c>
      <c r="D630" s="91" t="s">
        <v>6382</v>
      </c>
      <c r="E630" s="92">
        <v>315.64</v>
      </c>
      <c r="F630" s="92">
        <v>87.12</v>
      </c>
      <c r="G630" s="92">
        <v>402.76</v>
      </c>
      <c r="H630" s="68">
        <v>9</v>
      </c>
      <c r="I630" s="68"/>
    </row>
    <row r="631" spans="2:9" x14ac:dyDescent="0.3">
      <c r="B631" s="89" t="s">
        <v>7479</v>
      </c>
      <c r="C631" s="90" t="s">
        <v>7480</v>
      </c>
      <c r="D631" s="91" t="s">
        <v>6382</v>
      </c>
      <c r="E631" s="92">
        <v>365.38</v>
      </c>
      <c r="F631" s="92">
        <v>87.12</v>
      </c>
      <c r="G631" s="92">
        <v>452.5</v>
      </c>
      <c r="H631" s="68">
        <v>9</v>
      </c>
      <c r="I631" s="68"/>
    </row>
    <row r="632" spans="2:9" x14ac:dyDescent="0.3">
      <c r="B632" s="89" t="s">
        <v>7481</v>
      </c>
      <c r="C632" s="90" t="s">
        <v>7482</v>
      </c>
      <c r="D632" s="91"/>
      <c r="E632" s="92"/>
      <c r="F632" s="92"/>
      <c r="G632" s="92"/>
      <c r="H632" s="68">
        <v>5</v>
      </c>
      <c r="I632" s="68"/>
    </row>
    <row r="633" spans="2:9" x14ac:dyDescent="0.3">
      <c r="B633" s="89" t="s">
        <v>7483</v>
      </c>
      <c r="C633" s="90" t="s">
        <v>7484</v>
      </c>
      <c r="D633" s="91" t="s">
        <v>6382</v>
      </c>
      <c r="E633" s="92">
        <v>240.89</v>
      </c>
      <c r="F633" s="92">
        <v>36.299999999999997</v>
      </c>
      <c r="G633" s="92">
        <v>277.19</v>
      </c>
      <c r="H633" s="68">
        <v>9</v>
      </c>
      <c r="I633" s="68"/>
    </row>
    <row r="634" spans="2:9" x14ac:dyDescent="0.3">
      <c r="B634" s="89" t="s">
        <v>7485</v>
      </c>
      <c r="C634" s="90" t="s">
        <v>7486</v>
      </c>
      <c r="D634" s="91" t="s">
        <v>6382</v>
      </c>
      <c r="E634" s="92">
        <v>270.39</v>
      </c>
      <c r="F634" s="92">
        <v>36.299999999999997</v>
      </c>
      <c r="G634" s="92">
        <v>306.69</v>
      </c>
      <c r="H634" s="68">
        <v>9</v>
      </c>
      <c r="I634" s="68"/>
    </row>
    <row r="635" spans="2:9" x14ac:dyDescent="0.3">
      <c r="B635" s="89" t="s">
        <v>7487</v>
      </c>
      <c r="C635" s="90" t="s">
        <v>7488</v>
      </c>
      <c r="D635" s="91" t="s">
        <v>6382</v>
      </c>
      <c r="E635" s="92">
        <v>331.99</v>
      </c>
      <c r="F635" s="92">
        <v>36.299999999999997</v>
      </c>
      <c r="G635" s="92">
        <v>368.29</v>
      </c>
      <c r="H635" s="68">
        <v>9</v>
      </c>
      <c r="I635" s="68"/>
    </row>
    <row r="636" spans="2:9" x14ac:dyDescent="0.3">
      <c r="B636" s="89" t="s">
        <v>7489</v>
      </c>
      <c r="C636" s="90" t="s">
        <v>7490</v>
      </c>
      <c r="D636" s="91"/>
      <c r="E636" s="92"/>
      <c r="F636" s="92"/>
      <c r="G636" s="92"/>
      <c r="H636" s="68">
        <v>5</v>
      </c>
      <c r="I636" s="68"/>
    </row>
    <row r="637" spans="2:9" x14ac:dyDescent="0.3">
      <c r="B637" s="89" t="s">
        <v>7491</v>
      </c>
      <c r="C637" s="90" t="s">
        <v>7492</v>
      </c>
      <c r="D637" s="91" t="s">
        <v>6382</v>
      </c>
      <c r="E637" s="92">
        <v>71.37</v>
      </c>
      <c r="F637" s="92">
        <v>36.299999999999997</v>
      </c>
      <c r="G637" s="92">
        <v>107.67</v>
      </c>
      <c r="H637" s="68">
        <v>9</v>
      </c>
      <c r="I637" s="68"/>
    </row>
    <row r="638" spans="2:9" x14ac:dyDescent="0.3">
      <c r="B638" s="89" t="s">
        <v>7493</v>
      </c>
      <c r="C638" s="90" t="s">
        <v>7494</v>
      </c>
      <c r="D638" s="91" t="s">
        <v>6382</v>
      </c>
      <c r="E638" s="92">
        <v>3264.42</v>
      </c>
      <c r="F638" s="92">
        <v>40.71</v>
      </c>
      <c r="G638" s="92">
        <v>3305.13</v>
      </c>
      <c r="H638" s="68">
        <v>9</v>
      </c>
      <c r="I638" s="68"/>
    </row>
    <row r="639" spans="2:9" x14ac:dyDescent="0.3">
      <c r="B639" s="89" t="s">
        <v>7495</v>
      </c>
      <c r="C639" s="90" t="s">
        <v>7496</v>
      </c>
      <c r="D639" s="91" t="s">
        <v>6382</v>
      </c>
      <c r="E639" s="92">
        <v>293.33999999999997</v>
      </c>
      <c r="F639" s="92">
        <v>40.71</v>
      </c>
      <c r="G639" s="92">
        <v>334.05</v>
      </c>
      <c r="H639" s="68">
        <v>9</v>
      </c>
      <c r="I639" s="68"/>
    </row>
    <row r="640" spans="2:9" ht="28.8" x14ac:dyDescent="0.3">
      <c r="B640" s="89" t="s">
        <v>7497</v>
      </c>
      <c r="C640" s="90" t="s">
        <v>7498</v>
      </c>
      <c r="D640" s="91" t="s">
        <v>6382</v>
      </c>
      <c r="E640" s="92">
        <v>279.61</v>
      </c>
      <c r="F640" s="92">
        <v>267.60000000000002</v>
      </c>
      <c r="G640" s="92">
        <v>547.21</v>
      </c>
      <c r="H640" s="68">
        <v>9</v>
      </c>
      <c r="I640" s="68"/>
    </row>
    <row r="641" spans="2:9" x14ac:dyDescent="0.3">
      <c r="B641" s="89" t="s">
        <v>7499</v>
      </c>
      <c r="C641" s="90" t="s">
        <v>7500</v>
      </c>
      <c r="D641" s="91" t="s">
        <v>6382</v>
      </c>
      <c r="E641" s="92">
        <v>1722.38</v>
      </c>
      <c r="F641" s="92">
        <v>489.6</v>
      </c>
      <c r="G641" s="92">
        <v>2211.98</v>
      </c>
      <c r="H641" s="68">
        <v>9</v>
      </c>
      <c r="I641" s="68"/>
    </row>
    <row r="642" spans="2:9" x14ac:dyDescent="0.3">
      <c r="B642" s="89" t="s">
        <v>7501</v>
      </c>
      <c r="C642" s="90" t="s">
        <v>7502</v>
      </c>
      <c r="D642" s="91"/>
      <c r="E642" s="92"/>
      <c r="F642" s="92"/>
      <c r="G642" s="92"/>
      <c r="H642" s="68">
        <v>5</v>
      </c>
      <c r="I642" s="68"/>
    </row>
    <row r="643" spans="2:9" ht="28.8" x14ac:dyDescent="0.3">
      <c r="B643" s="89" t="s">
        <v>7503</v>
      </c>
      <c r="C643" s="90" t="s">
        <v>7504</v>
      </c>
      <c r="D643" s="91" t="s">
        <v>6382</v>
      </c>
      <c r="E643" s="92">
        <v>450.93</v>
      </c>
      <c r="F643" s="92">
        <v>36.299999999999997</v>
      </c>
      <c r="G643" s="92">
        <v>487.23</v>
      </c>
      <c r="H643" s="68">
        <v>9</v>
      </c>
      <c r="I643" s="68"/>
    </row>
    <row r="644" spans="2:9" x14ac:dyDescent="0.3">
      <c r="B644" s="89" t="s">
        <v>7505</v>
      </c>
      <c r="C644" s="90" t="s">
        <v>7506</v>
      </c>
      <c r="D644" s="91"/>
      <c r="E644" s="92"/>
      <c r="F644" s="92"/>
      <c r="G644" s="92"/>
      <c r="H644" s="68">
        <v>5</v>
      </c>
      <c r="I644" s="68"/>
    </row>
    <row r="645" spans="2:9" ht="28.8" x14ac:dyDescent="0.3">
      <c r="B645" s="89" t="s">
        <v>7507</v>
      </c>
      <c r="C645" s="90" t="s">
        <v>7508</v>
      </c>
      <c r="D645" s="91" t="s">
        <v>6382</v>
      </c>
      <c r="E645" s="92"/>
      <c r="F645" s="92">
        <v>61.2</v>
      </c>
      <c r="G645" s="92">
        <v>61.2</v>
      </c>
      <c r="H645" s="68">
        <v>9</v>
      </c>
      <c r="I645" s="68"/>
    </row>
    <row r="646" spans="2:9" x14ac:dyDescent="0.3">
      <c r="B646" s="89" t="s">
        <v>7509</v>
      </c>
      <c r="C646" s="90" t="s">
        <v>7510</v>
      </c>
      <c r="D646" s="91" t="s">
        <v>6382</v>
      </c>
      <c r="E646" s="92"/>
      <c r="F646" s="92">
        <v>122.4</v>
      </c>
      <c r="G646" s="92">
        <v>122.4</v>
      </c>
      <c r="H646" s="68">
        <v>9</v>
      </c>
      <c r="I646" s="68"/>
    </row>
    <row r="647" spans="2:9" x14ac:dyDescent="0.3">
      <c r="B647" s="89" t="s">
        <v>7511</v>
      </c>
      <c r="C647" s="90" t="s">
        <v>7512</v>
      </c>
      <c r="D647" s="91" t="s">
        <v>6382</v>
      </c>
      <c r="E647" s="92"/>
      <c r="F647" s="92">
        <v>84.54</v>
      </c>
      <c r="G647" s="92">
        <v>84.54</v>
      </c>
      <c r="H647" s="68">
        <v>9</v>
      </c>
      <c r="I647" s="68"/>
    </row>
    <row r="648" spans="2:9" x14ac:dyDescent="0.3">
      <c r="B648" s="89" t="s">
        <v>7513</v>
      </c>
      <c r="C648" s="90" t="s">
        <v>7514</v>
      </c>
      <c r="D648" s="91" t="s">
        <v>6382</v>
      </c>
      <c r="E648" s="92">
        <v>40.770000000000003</v>
      </c>
      <c r="F648" s="92">
        <v>93.36</v>
      </c>
      <c r="G648" s="92">
        <v>134.13</v>
      </c>
      <c r="H648" s="68">
        <v>9</v>
      </c>
      <c r="I648" s="68"/>
    </row>
    <row r="649" spans="2:9" x14ac:dyDescent="0.3">
      <c r="B649" s="89" t="s">
        <v>7515</v>
      </c>
      <c r="C649" s="90" t="s">
        <v>7516</v>
      </c>
      <c r="D649" s="91" t="s">
        <v>6301</v>
      </c>
      <c r="E649" s="92">
        <v>14.07</v>
      </c>
      <c r="F649" s="92"/>
      <c r="G649" s="92">
        <v>14.07</v>
      </c>
      <c r="H649" s="68">
        <v>9</v>
      </c>
      <c r="I649" s="68"/>
    </row>
    <row r="650" spans="2:9" x14ac:dyDescent="0.3">
      <c r="B650" s="89" t="s">
        <v>7517</v>
      </c>
      <c r="C650" s="90" t="s">
        <v>7518</v>
      </c>
      <c r="D650" s="91"/>
      <c r="E650" s="92"/>
      <c r="F650" s="92"/>
      <c r="G650" s="92"/>
      <c r="H650" s="68">
        <v>5</v>
      </c>
      <c r="I650" s="68"/>
    </row>
    <row r="651" spans="2:9" x14ac:dyDescent="0.3">
      <c r="B651" s="89" t="s">
        <v>7519</v>
      </c>
      <c r="C651" s="90" t="s">
        <v>7520</v>
      </c>
      <c r="D651" s="91" t="s">
        <v>6382</v>
      </c>
      <c r="E651" s="92">
        <v>127.49</v>
      </c>
      <c r="F651" s="92">
        <v>50.82</v>
      </c>
      <c r="G651" s="92">
        <v>178.31</v>
      </c>
      <c r="H651" s="68">
        <v>9</v>
      </c>
      <c r="I651" s="68"/>
    </row>
    <row r="652" spans="2:9" x14ac:dyDescent="0.3">
      <c r="B652" s="89" t="s">
        <v>7521</v>
      </c>
      <c r="C652" s="90" t="s">
        <v>7522</v>
      </c>
      <c r="D652" s="91" t="s">
        <v>6382</v>
      </c>
      <c r="E652" s="92">
        <v>104.48</v>
      </c>
      <c r="F652" s="92">
        <v>21.78</v>
      </c>
      <c r="G652" s="92">
        <v>126.26</v>
      </c>
      <c r="H652" s="68">
        <v>9</v>
      </c>
      <c r="I652" s="68"/>
    </row>
    <row r="653" spans="2:9" x14ac:dyDescent="0.3">
      <c r="B653" s="89" t="s">
        <v>7523</v>
      </c>
      <c r="C653" s="90" t="s">
        <v>7524</v>
      </c>
      <c r="D653" s="91" t="s">
        <v>6301</v>
      </c>
      <c r="E653" s="92">
        <v>2.67</v>
      </c>
      <c r="F653" s="92">
        <v>0.44</v>
      </c>
      <c r="G653" s="92">
        <v>3.11</v>
      </c>
      <c r="H653" s="68">
        <v>9</v>
      </c>
      <c r="I653" s="68"/>
    </row>
    <row r="654" spans="2:9" x14ac:dyDescent="0.3">
      <c r="B654" s="89" t="s">
        <v>7525</v>
      </c>
      <c r="C654" s="90" t="s">
        <v>7526</v>
      </c>
      <c r="D654" s="91" t="s">
        <v>6382</v>
      </c>
      <c r="E654" s="92">
        <v>575.22</v>
      </c>
      <c r="F654" s="92">
        <v>37.86</v>
      </c>
      <c r="G654" s="92">
        <v>613.08000000000004</v>
      </c>
      <c r="H654" s="68">
        <v>9</v>
      </c>
      <c r="I654" s="68"/>
    </row>
    <row r="655" spans="2:9" x14ac:dyDescent="0.3">
      <c r="B655" s="89" t="s">
        <v>7527</v>
      </c>
      <c r="C655" s="90" t="s">
        <v>7528</v>
      </c>
      <c r="D655" s="91" t="s">
        <v>6382</v>
      </c>
      <c r="E655" s="92">
        <v>262.5</v>
      </c>
      <c r="F655" s="92">
        <v>29.04</v>
      </c>
      <c r="G655" s="92">
        <v>291.54000000000002</v>
      </c>
      <c r="H655" s="68">
        <v>9</v>
      </c>
      <c r="I655" s="68"/>
    </row>
    <row r="656" spans="2:9" x14ac:dyDescent="0.3">
      <c r="B656" s="89" t="s">
        <v>7529</v>
      </c>
      <c r="C656" s="90" t="s">
        <v>7530</v>
      </c>
      <c r="D656" s="91" t="s">
        <v>6382</v>
      </c>
      <c r="E656" s="92"/>
      <c r="F656" s="92">
        <v>29.04</v>
      </c>
      <c r="G656" s="92">
        <v>29.04</v>
      </c>
      <c r="H656" s="68">
        <v>9</v>
      </c>
      <c r="I656" s="68"/>
    </row>
    <row r="657" spans="2:9" x14ac:dyDescent="0.3">
      <c r="B657" s="89" t="s">
        <v>7531</v>
      </c>
      <c r="C657" s="90" t="s">
        <v>7532</v>
      </c>
      <c r="D657" s="91" t="s">
        <v>6382</v>
      </c>
      <c r="E657" s="92">
        <v>127.33</v>
      </c>
      <c r="F657" s="92">
        <v>14.52</v>
      </c>
      <c r="G657" s="92">
        <v>141.85</v>
      </c>
      <c r="H657" s="68">
        <v>9</v>
      </c>
      <c r="I657" s="68"/>
    </row>
    <row r="658" spans="2:9" x14ac:dyDescent="0.3">
      <c r="B658" s="89" t="s">
        <v>7533</v>
      </c>
      <c r="C658" s="90" t="s">
        <v>7534</v>
      </c>
      <c r="D658" s="91" t="s">
        <v>6382</v>
      </c>
      <c r="E658" s="92">
        <v>106.8</v>
      </c>
      <c r="F658" s="92">
        <v>43.56</v>
      </c>
      <c r="G658" s="92">
        <v>150.36000000000001</v>
      </c>
      <c r="H658" s="68">
        <v>9</v>
      </c>
      <c r="I658" s="68"/>
    </row>
    <row r="659" spans="2:9" x14ac:dyDescent="0.3">
      <c r="B659" s="89" t="s">
        <v>7535</v>
      </c>
      <c r="C659" s="90" t="s">
        <v>7536</v>
      </c>
      <c r="D659" s="91" t="s">
        <v>6382</v>
      </c>
      <c r="E659" s="92">
        <v>127.49</v>
      </c>
      <c r="F659" s="92">
        <v>68.459999999999994</v>
      </c>
      <c r="G659" s="92">
        <v>195.95</v>
      </c>
      <c r="H659" s="68">
        <v>9</v>
      </c>
      <c r="I659" s="68"/>
    </row>
    <row r="660" spans="2:9" x14ac:dyDescent="0.3">
      <c r="B660" s="89" t="s">
        <v>7537</v>
      </c>
      <c r="C660" s="90" t="s">
        <v>7538</v>
      </c>
      <c r="D660" s="91" t="s">
        <v>6382</v>
      </c>
      <c r="E660" s="92">
        <v>139.86000000000001</v>
      </c>
      <c r="F660" s="92">
        <v>0.15</v>
      </c>
      <c r="G660" s="92">
        <v>140.01</v>
      </c>
      <c r="H660" s="68">
        <v>9</v>
      </c>
      <c r="I660" s="68"/>
    </row>
    <row r="661" spans="2:9" x14ac:dyDescent="0.3">
      <c r="B661" s="89" t="s">
        <v>7539</v>
      </c>
      <c r="C661" s="90" t="s">
        <v>7540</v>
      </c>
      <c r="D661" s="91" t="s">
        <v>6382</v>
      </c>
      <c r="E661" s="92">
        <v>270.91000000000003</v>
      </c>
      <c r="F661" s="92">
        <v>11.62</v>
      </c>
      <c r="G661" s="92">
        <v>282.52999999999997</v>
      </c>
      <c r="H661" s="68">
        <v>9</v>
      </c>
      <c r="I661" s="68"/>
    </row>
    <row r="662" spans="2:9" x14ac:dyDescent="0.3">
      <c r="B662" s="89" t="s">
        <v>7541</v>
      </c>
      <c r="C662" s="90" t="s">
        <v>7542</v>
      </c>
      <c r="D662" s="91" t="s">
        <v>6382</v>
      </c>
      <c r="E662" s="92">
        <v>929.75</v>
      </c>
      <c r="F662" s="92">
        <v>11.62</v>
      </c>
      <c r="G662" s="92">
        <v>941.37</v>
      </c>
      <c r="H662" s="68">
        <v>9</v>
      </c>
      <c r="I662" s="68"/>
    </row>
    <row r="663" spans="2:9" x14ac:dyDescent="0.3">
      <c r="B663" s="89" t="s">
        <v>7543</v>
      </c>
      <c r="C663" s="90" t="s">
        <v>7544</v>
      </c>
      <c r="D663" s="91"/>
      <c r="E663" s="92"/>
      <c r="F663" s="92"/>
      <c r="G663" s="92"/>
      <c r="H663" s="68">
        <v>5</v>
      </c>
      <c r="I663" s="68"/>
    </row>
    <row r="664" spans="2:9" x14ac:dyDescent="0.3">
      <c r="B664" s="89" t="s">
        <v>7545</v>
      </c>
      <c r="C664" s="90" t="s">
        <v>7546</v>
      </c>
      <c r="D664" s="91" t="s">
        <v>6301</v>
      </c>
      <c r="E664" s="92">
        <v>1.42</v>
      </c>
      <c r="F664" s="92">
        <v>3.63</v>
      </c>
      <c r="G664" s="92">
        <v>5.05</v>
      </c>
      <c r="H664" s="68">
        <v>9</v>
      </c>
      <c r="I664" s="68"/>
    </row>
    <row r="665" spans="2:9" x14ac:dyDescent="0.3">
      <c r="B665" s="89" t="s">
        <v>7547</v>
      </c>
      <c r="C665" s="90" t="s">
        <v>7548</v>
      </c>
      <c r="D665" s="91" t="s">
        <v>6357</v>
      </c>
      <c r="E665" s="92">
        <v>16.39</v>
      </c>
      <c r="F665" s="92"/>
      <c r="G665" s="92">
        <v>16.39</v>
      </c>
      <c r="H665" s="68">
        <v>9</v>
      </c>
      <c r="I665" s="68"/>
    </row>
    <row r="666" spans="2:9" x14ac:dyDescent="0.3">
      <c r="B666" s="89" t="s">
        <v>7549</v>
      </c>
      <c r="C666" s="90" t="s">
        <v>7550</v>
      </c>
      <c r="D666" s="91" t="s">
        <v>6301</v>
      </c>
      <c r="E666" s="92">
        <v>3.57</v>
      </c>
      <c r="F666" s="92">
        <v>3.63</v>
      </c>
      <c r="G666" s="92">
        <v>7.2</v>
      </c>
      <c r="H666" s="68">
        <v>9</v>
      </c>
      <c r="I666" s="68"/>
    </row>
    <row r="667" spans="2:9" x14ac:dyDescent="0.3">
      <c r="B667" s="89" t="s">
        <v>7551</v>
      </c>
      <c r="C667" s="90" t="s">
        <v>7552</v>
      </c>
      <c r="D667" s="91" t="s">
        <v>6382</v>
      </c>
      <c r="E667" s="92">
        <v>6639.75</v>
      </c>
      <c r="F667" s="92">
        <v>1259.52</v>
      </c>
      <c r="G667" s="92">
        <v>7899.27</v>
      </c>
      <c r="H667" s="68">
        <v>9</v>
      </c>
      <c r="I667" s="68"/>
    </row>
    <row r="668" spans="2:9" x14ac:dyDescent="0.3">
      <c r="B668" s="89" t="s">
        <v>7553</v>
      </c>
      <c r="C668" s="90" t="s">
        <v>7554</v>
      </c>
      <c r="D668" s="91" t="s">
        <v>6357</v>
      </c>
      <c r="E668" s="92">
        <v>100.09</v>
      </c>
      <c r="F668" s="92">
        <v>96.48</v>
      </c>
      <c r="G668" s="92">
        <v>196.57</v>
      </c>
      <c r="H668" s="68">
        <v>9</v>
      </c>
      <c r="I668" s="68"/>
    </row>
    <row r="669" spans="2:9" x14ac:dyDescent="0.3">
      <c r="B669" s="89" t="s">
        <v>7555</v>
      </c>
      <c r="C669" s="90" t="s">
        <v>7556</v>
      </c>
      <c r="D669" s="91"/>
      <c r="E669" s="92"/>
      <c r="F669" s="92"/>
      <c r="G669" s="92"/>
      <c r="H669" s="68">
        <v>2</v>
      </c>
      <c r="I669" s="68"/>
    </row>
    <row r="670" spans="2:9" x14ac:dyDescent="0.3">
      <c r="B670" s="89" t="s">
        <v>7557</v>
      </c>
      <c r="C670" s="90" t="s">
        <v>7558</v>
      </c>
      <c r="D670" s="91"/>
      <c r="E670" s="92"/>
      <c r="F670" s="92"/>
      <c r="G670" s="92"/>
      <c r="H670" s="68">
        <v>5</v>
      </c>
      <c r="I670" s="68"/>
    </row>
    <row r="671" spans="2:9" x14ac:dyDescent="0.3">
      <c r="B671" s="89" t="s">
        <v>7559</v>
      </c>
      <c r="C671" s="90" t="s">
        <v>7560</v>
      </c>
      <c r="D671" s="91" t="s">
        <v>6357</v>
      </c>
      <c r="E671" s="92">
        <v>16.39</v>
      </c>
      <c r="F671" s="92">
        <v>33.880000000000003</v>
      </c>
      <c r="G671" s="92">
        <v>50.27</v>
      </c>
      <c r="H671" s="68">
        <v>9</v>
      </c>
      <c r="I671" s="68"/>
    </row>
    <row r="672" spans="2:9" x14ac:dyDescent="0.3">
      <c r="B672" s="89" t="s">
        <v>7561</v>
      </c>
      <c r="C672" s="90" t="s">
        <v>7562</v>
      </c>
      <c r="D672" s="91" t="s">
        <v>6357</v>
      </c>
      <c r="E672" s="92">
        <v>25.54</v>
      </c>
      <c r="F672" s="92">
        <v>35.229999999999997</v>
      </c>
      <c r="G672" s="92">
        <v>60.77</v>
      </c>
      <c r="H672" s="68">
        <v>9</v>
      </c>
      <c r="I672" s="68"/>
    </row>
    <row r="673" spans="2:9" x14ac:dyDescent="0.3">
      <c r="B673" s="89" t="s">
        <v>7563</v>
      </c>
      <c r="C673" s="90" t="s">
        <v>7564</v>
      </c>
      <c r="D673" s="91" t="s">
        <v>6357</v>
      </c>
      <c r="E673" s="92">
        <v>36.909999999999997</v>
      </c>
      <c r="F673" s="92">
        <v>56.08</v>
      </c>
      <c r="G673" s="92">
        <v>92.99</v>
      </c>
      <c r="H673" s="68">
        <v>9</v>
      </c>
      <c r="I673" s="68"/>
    </row>
    <row r="674" spans="2:9" x14ac:dyDescent="0.3">
      <c r="B674" s="89" t="s">
        <v>7565</v>
      </c>
      <c r="C674" s="90" t="s">
        <v>7566</v>
      </c>
      <c r="D674" s="91"/>
      <c r="E674" s="92"/>
      <c r="F674" s="92"/>
      <c r="G674" s="92"/>
      <c r="H674" s="68">
        <v>5</v>
      </c>
      <c r="I674" s="68"/>
    </row>
    <row r="675" spans="2:9" ht="28.8" x14ac:dyDescent="0.3">
      <c r="B675" s="89" t="s">
        <v>7567</v>
      </c>
      <c r="C675" s="90" t="s">
        <v>7568</v>
      </c>
      <c r="D675" s="91" t="s">
        <v>6298</v>
      </c>
      <c r="E675" s="92">
        <v>5700</v>
      </c>
      <c r="F675" s="92"/>
      <c r="G675" s="92">
        <v>5700</v>
      </c>
      <c r="H675" s="68">
        <v>9</v>
      </c>
      <c r="I675" s="68"/>
    </row>
    <row r="676" spans="2:9" x14ac:dyDescent="0.3">
      <c r="B676" s="89" t="s">
        <v>4236</v>
      </c>
      <c r="C676" s="90" t="s">
        <v>7569</v>
      </c>
      <c r="D676" s="91" t="s">
        <v>6357</v>
      </c>
      <c r="E676" s="92">
        <v>87.73</v>
      </c>
      <c r="F676" s="92">
        <v>1.45</v>
      </c>
      <c r="G676" s="92">
        <v>89.18</v>
      </c>
      <c r="H676" s="68">
        <v>9</v>
      </c>
      <c r="I676" s="68"/>
    </row>
    <row r="677" spans="2:9" x14ac:dyDescent="0.3">
      <c r="B677" s="89" t="s">
        <v>7570</v>
      </c>
      <c r="C677" s="90" t="s">
        <v>7571</v>
      </c>
      <c r="D677" s="91" t="s">
        <v>6357</v>
      </c>
      <c r="E677" s="92">
        <v>91.52</v>
      </c>
      <c r="F677" s="92">
        <v>1.45</v>
      </c>
      <c r="G677" s="92">
        <v>92.97</v>
      </c>
      <c r="H677" s="68">
        <v>9</v>
      </c>
      <c r="I677" s="68"/>
    </row>
    <row r="678" spans="2:9" x14ac:dyDescent="0.3">
      <c r="B678" s="89" t="s">
        <v>4246</v>
      </c>
      <c r="C678" s="90" t="s">
        <v>7572</v>
      </c>
      <c r="D678" s="91" t="s">
        <v>6357</v>
      </c>
      <c r="E678" s="92">
        <v>120.86</v>
      </c>
      <c r="F678" s="92">
        <v>1.45</v>
      </c>
      <c r="G678" s="92">
        <v>122.31</v>
      </c>
      <c r="H678" s="68">
        <v>9</v>
      </c>
      <c r="I678" s="68"/>
    </row>
    <row r="679" spans="2:9" x14ac:dyDescent="0.3">
      <c r="B679" s="89" t="s">
        <v>4250</v>
      </c>
      <c r="C679" s="90" t="s">
        <v>7573</v>
      </c>
      <c r="D679" s="91" t="s">
        <v>6357</v>
      </c>
      <c r="E679" s="92">
        <v>156.68</v>
      </c>
      <c r="F679" s="92">
        <v>1.45</v>
      </c>
      <c r="G679" s="92">
        <v>158.13</v>
      </c>
      <c r="H679" s="68">
        <v>9</v>
      </c>
      <c r="I679" s="68"/>
    </row>
    <row r="680" spans="2:9" x14ac:dyDescent="0.3">
      <c r="B680" s="89" t="s">
        <v>7574</v>
      </c>
      <c r="C680" s="90" t="s">
        <v>7575</v>
      </c>
      <c r="D680" s="91" t="s">
        <v>6357</v>
      </c>
      <c r="E680" s="92">
        <v>142.78</v>
      </c>
      <c r="F680" s="92">
        <v>1.45</v>
      </c>
      <c r="G680" s="92">
        <v>144.22999999999999</v>
      </c>
      <c r="H680" s="68">
        <v>9</v>
      </c>
      <c r="I680" s="68"/>
    </row>
    <row r="681" spans="2:9" x14ac:dyDescent="0.3">
      <c r="B681" s="89" t="s">
        <v>7576</v>
      </c>
      <c r="C681" s="90" t="s">
        <v>7577</v>
      </c>
      <c r="D681" s="91" t="s">
        <v>6357</v>
      </c>
      <c r="E681" s="92">
        <v>157.85</v>
      </c>
      <c r="F681" s="92">
        <v>1.45</v>
      </c>
      <c r="G681" s="92">
        <v>159.30000000000001</v>
      </c>
      <c r="H681" s="68">
        <v>9</v>
      </c>
      <c r="I681" s="68"/>
    </row>
    <row r="682" spans="2:9" x14ac:dyDescent="0.3">
      <c r="B682" s="89" t="s">
        <v>7578</v>
      </c>
      <c r="C682" s="90" t="s">
        <v>7579</v>
      </c>
      <c r="D682" s="91"/>
      <c r="E682" s="92"/>
      <c r="F682" s="92"/>
      <c r="G682" s="92"/>
      <c r="H682" s="68">
        <v>5</v>
      </c>
      <c r="I682" s="68"/>
    </row>
    <row r="683" spans="2:9" ht="28.8" x14ac:dyDescent="0.3">
      <c r="B683" s="89" t="s">
        <v>7580</v>
      </c>
      <c r="C683" s="90" t="s">
        <v>7581</v>
      </c>
      <c r="D683" s="91" t="s">
        <v>6298</v>
      </c>
      <c r="E683" s="92">
        <v>1606.64</v>
      </c>
      <c r="F683" s="92"/>
      <c r="G683" s="92">
        <v>1606.64</v>
      </c>
      <c r="H683" s="68">
        <v>9</v>
      </c>
      <c r="I683" s="68"/>
    </row>
    <row r="684" spans="2:9" x14ac:dyDescent="0.3">
      <c r="B684" s="89" t="s">
        <v>7582</v>
      </c>
      <c r="C684" s="90" t="s">
        <v>7583</v>
      </c>
      <c r="D684" s="91" t="s">
        <v>6357</v>
      </c>
      <c r="E684" s="92">
        <v>31.29</v>
      </c>
      <c r="F684" s="92">
        <v>10.73</v>
      </c>
      <c r="G684" s="92">
        <v>42.02</v>
      </c>
      <c r="H684" s="68">
        <v>9</v>
      </c>
      <c r="I684" s="68"/>
    </row>
    <row r="685" spans="2:9" x14ac:dyDescent="0.3">
      <c r="B685" s="89" t="s">
        <v>7584</v>
      </c>
      <c r="C685" s="90" t="s">
        <v>7585</v>
      </c>
      <c r="D685" s="91" t="s">
        <v>6357</v>
      </c>
      <c r="E685" s="92">
        <v>43.98</v>
      </c>
      <c r="F685" s="92">
        <v>15.5</v>
      </c>
      <c r="G685" s="92">
        <v>59.48</v>
      </c>
      <c r="H685" s="68">
        <v>9</v>
      </c>
      <c r="I685" s="68"/>
    </row>
    <row r="686" spans="2:9" x14ac:dyDescent="0.3">
      <c r="B686" s="89" t="s">
        <v>7586</v>
      </c>
      <c r="C686" s="90" t="s">
        <v>7587</v>
      </c>
      <c r="D686" s="91" t="s">
        <v>6357</v>
      </c>
      <c r="E686" s="92">
        <v>57.57</v>
      </c>
      <c r="F686" s="92">
        <v>21.24</v>
      </c>
      <c r="G686" s="92">
        <v>78.81</v>
      </c>
      <c r="H686" s="68">
        <v>9</v>
      </c>
      <c r="I686" s="68"/>
    </row>
    <row r="687" spans="2:9" x14ac:dyDescent="0.3">
      <c r="B687" s="89" t="s">
        <v>7588</v>
      </c>
      <c r="C687" s="90" t="s">
        <v>7589</v>
      </c>
      <c r="D687" s="91" t="s">
        <v>6357</v>
      </c>
      <c r="E687" s="92">
        <v>76.650000000000006</v>
      </c>
      <c r="F687" s="92">
        <v>28.09</v>
      </c>
      <c r="G687" s="92">
        <v>104.74</v>
      </c>
      <c r="H687" s="68">
        <v>9</v>
      </c>
      <c r="I687" s="68"/>
    </row>
    <row r="688" spans="2:9" x14ac:dyDescent="0.3">
      <c r="B688" s="89" t="s">
        <v>7590</v>
      </c>
      <c r="C688" s="90" t="s">
        <v>7591</v>
      </c>
      <c r="D688" s="91"/>
      <c r="E688" s="92"/>
      <c r="F688" s="92"/>
      <c r="G688" s="92"/>
      <c r="H688" s="68">
        <v>5</v>
      </c>
      <c r="I688" s="68"/>
    </row>
    <row r="689" spans="2:9" ht="28.8" x14ac:dyDescent="0.3">
      <c r="B689" s="89" t="s">
        <v>7592</v>
      </c>
      <c r="C689" s="90" t="s">
        <v>7593</v>
      </c>
      <c r="D689" s="91" t="s">
        <v>6298</v>
      </c>
      <c r="E689" s="92">
        <v>1983.85</v>
      </c>
      <c r="F689" s="92"/>
      <c r="G689" s="92">
        <v>1983.85</v>
      </c>
      <c r="H689" s="68">
        <v>9</v>
      </c>
      <c r="I689" s="68"/>
    </row>
    <row r="690" spans="2:9" x14ac:dyDescent="0.3">
      <c r="B690" s="89" t="s">
        <v>7594</v>
      </c>
      <c r="C690" s="90" t="s">
        <v>7595</v>
      </c>
      <c r="D690" s="91" t="s">
        <v>6357</v>
      </c>
      <c r="E690" s="92">
        <v>53.17</v>
      </c>
      <c r="F690" s="92">
        <v>9.0399999999999991</v>
      </c>
      <c r="G690" s="92">
        <v>62.21</v>
      </c>
      <c r="H690" s="68">
        <v>9</v>
      </c>
      <c r="I690" s="68"/>
    </row>
    <row r="691" spans="2:9" x14ac:dyDescent="0.3">
      <c r="B691" s="89" t="s">
        <v>7596</v>
      </c>
      <c r="C691" s="90" t="s">
        <v>7597</v>
      </c>
      <c r="D691" s="91" t="s">
        <v>6357</v>
      </c>
      <c r="E691" s="92">
        <v>66.88</v>
      </c>
      <c r="F691" s="92">
        <v>13.04</v>
      </c>
      <c r="G691" s="92">
        <v>79.92</v>
      </c>
      <c r="H691" s="68">
        <v>9</v>
      </c>
      <c r="I691" s="68"/>
    </row>
    <row r="692" spans="2:9" x14ac:dyDescent="0.3">
      <c r="B692" s="89" t="s">
        <v>7598</v>
      </c>
      <c r="C692" s="90" t="s">
        <v>7599</v>
      </c>
      <c r="D692" s="91" t="s">
        <v>6357</v>
      </c>
      <c r="E692" s="92">
        <v>87.56</v>
      </c>
      <c r="F692" s="92">
        <v>17.78</v>
      </c>
      <c r="G692" s="92">
        <v>105.34</v>
      </c>
      <c r="H692" s="68">
        <v>9</v>
      </c>
      <c r="I692" s="68"/>
    </row>
    <row r="693" spans="2:9" x14ac:dyDescent="0.3">
      <c r="B693" s="89" t="s">
        <v>7600</v>
      </c>
      <c r="C693" s="90" t="s">
        <v>7601</v>
      </c>
      <c r="D693" s="91" t="s">
        <v>6357</v>
      </c>
      <c r="E693" s="92">
        <v>138.65</v>
      </c>
      <c r="F693" s="92">
        <v>23.18</v>
      </c>
      <c r="G693" s="92">
        <v>161.83000000000001</v>
      </c>
      <c r="H693" s="68">
        <v>9</v>
      </c>
      <c r="I693" s="68"/>
    </row>
    <row r="694" spans="2:9" x14ac:dyDescent="0.3">
      <c r="B694" s="89" t="s">
        <v>7602</v>
      </c>
      <c r="C694" s="90" t="s">
        <v>7603</v>
      </c>
      <c r="D694" s="91"/>
      <c r="E694" s="92"/>
      <c r="F694" s="92"/>
      <c r="G694" s="92"/>
      <c r="H694" s="68">
        <v>5</v>
      </c>
      <c r="I694" s="68"/>
    </row>
    <row r="695" spans="2:9" ht="28.8" x14ac:dyDescent="0.3">
      <c r="B695" s="89" t="s">
        <v>7604</v>
      </c>
      <c r="C695" s="90" t="s">
        <v>7605</v>
      </c>
      <c r="D695" s="91" t="s">
        <v>6298</v>
      </c>
      <c r="E695" s="92">
        <v>16622.87</v>
      </c>
      <c r="F695" s="92"/>
      <c r="G695" s="92">
        <v>16622.87</v>
      </c>
      <c r="H695" s="68">
        <v>9</v>
      </c>
      <c r="I695" s="68"/>
    </row>
    <row r="696" spans="2:9" x14ac:dyDescent="0.3">
      <c r="B696" s="89" t="s">
        <v>7606</v>
      </c>
      <c r="C696" s="90" t="s">
        <v>7607</v>
      </c>
      <c r="D696" s="91" t="s">
        <v>6357</v>
      </c>
      <c r="E696" s="92">
        <v>153.35</v>
      </c>
      <c r="F696" s="92">
        <v>6.57</v>
      </c>
      <c r="G696" s="92">
        <v>159.91999999999999</v>
      </c>
      <c r="H696" s="68">
        <v>9</v>
      </c>
      <c r="I696" s="68"/>
    </row>
    <row r="697" spans="2:9" x14ac:dyDescent="0.3">
      <c r="B697" s="89" t="s">
        <v>7608</v>
      </c>
      <c r="C697" s="90" t="s">
        <v>7609</v>
      </c>
      <c r="D697" s="91" t="s">
        <v>6357</v>
      </c>
      <c r="E697" s="92">
        <v>175.53</v>
      </c>
      <c r="F697" s="92">
        <v>8.23</v>
      </c>
      <c r="G697" s="92">
        <v>183.76</v>
      </c>
      <c r="H697" s="68">
        <v>9</v>
      </c>
      <c r="I697" s="68"/>
    </row>
    <row r="698" spans="2:9" x14ac:dyDescent="0.3">
      <c r="B698" s="89" t="s">
        <v>7610</v>
      </c>
      <c r="C698" s="90" t="s">
        <v>7611</v>
      </c>
      <c r="D698" s="91" t="s">
        <v>6357</v>
      </c>
      <c r="E698" s="92">
        <v>224.65</v>
      </c>
      <c r="F698" s="92">
        <v>12.47</v>
      </c>
      <c r="G698" s="92">
        <v>237.12</v>
      </c>
      <c r="H698" s="68">
        <v>9</v>
      </c>
      <c r="I698" s="68"/>
    </row>
    <row r="699" spans="2:9" x14ac:dyDescent="0.3">
      <c r="B699" s="89" t="s">
        <v>7612</v>
      </c>
      <c r="C699" s="90" t="s">
        <v>7613</v>
      </c>
      <c r="D699" s="91" t="s">
        <v>6357</v>
      </c>
      <c r="E699" s="92">
        <v>260.52</v>
      </c>
      <c r="F699" s="92">
        <v>17.440000000000001</v>
      </c>
      <c r="G699" s="92">
        <v>277.95999999999998</v>
      </c>
      <c r="H699" s="68">
        <v>9</v>
      </c>
      <c r="I699" s="68"/>
    </row>
    <row r="700" spans="2:9" x14ac:dyDescent="0.3">
      <c r="B700" s="89" t="s">
        <v>7614</v>
      </c>
      <c r="C700" s="90" t="s">
        <v>7615</v>
      </c>
      <c r="D700" s="91" t="s">
        <v>6357</v>
      </c>
      <c r="E700" s="92">
        <v>336.25</v>
      </c>
      <c r="F700" s="92">
        <v>26.65</v>
      </c>
      <c r="G700" s="92">
        <v>362.9</v>
      </c>
      <c r="H700" s="68">
        <v>9</v>
      </c>
      <c r="I700" s="68"/>
    </row>
    <row r="701" spans="2:9" x14ac:dyDescent="0.3">
      <c r="B701" s="89" t="s">
        <v>7616</v>
      </c>
      <c r="C701" s="90" t="s">
        <v>7617</v>
      </c>
      <c r="D701" s="91" t="s">
        <v>6357</v>
      </c>
      <c r="E701" s="92">
        <v>399.31</v>
      </c>
      <c r="F701" s="92">
        <v>31.25</v>
      </c>
      <c r="G701" s="92">
        <v>430.56</v>
      </c>
      <c r="H701" s="68">
        <v>9</v>
      </c>
      <c r="I701" s="68"/>
    </row>
    <row r="702" spans="2:9" x14ac:dyDescent="0.3">
      <c r="B702" s="89" t="s">
        <v>7618</v>
      </c>
      <c r="C702" s="90" t="s">
        <v>7619</v>
      </c>
      <c r="D702" s="91" t="s">
        <v>6357</v>
      </c>
      <c r="E702" s="92">
        <v>479.37</v>
      </c>
      <c r="F702" s="92">
        <v>36.950000000000003</v>
      </c>
      <c r="G702" s="92">
        <v>516.32000000000005</v>
      </c>
      <c r="H702" s="68">
        <v>9</v>
      </c>
      <c r="I702" s="68"/>
    </row>
    <row r="703" spans="2:9" x14ac:dyDescent="0.3">
      <c r="B703" s="89" t="s">
        <v>7620</v>
      </c>
      <c r="C703" s="90" t="s">
        <v>7621</v>
      </c>
      <c r="D703" s="91" t="s">
        <v>6357</v>
      </c>
      <c r="E703" s="92">
        <v>548.08000000000004</v>
      </c>
      <c r="F703" s="92">
        <v>31.25</v>
      </c>
      <c r="G703" s="92">
        <v>579.33000000000004</v>
      </c>
      <c r="H703" s="68">
        <v>9</v>
      </c>
      <c r="I703" s="68"/>
    </row>
    <row r="704" spans="2:9" x14ac:dyDescent="0.3">
      <c r="B704" s="89" t="s">
        <v>7622</v>
      </c>
      <c r="C704" s="90" t="s">
        <v>7623</v>
      </c>
      <c r="D704" s="91" t="s">
        <v>6357</v>
      </c>
      <c r="E704" s="92">
        <v>232.53</v>
      </c>
      <c r="F704" s="92"/>
      <c r="G704" s="92">
        <v>232.53</v>
      </c>
      <c r="H704" s="68">
        <v>9</v>
      </c>
      <c r="I704" s="68"/>
    </row>
    <row r="705" spans="2:9" x14ac:dyDescent="0.3">
      <c r="B705" s="89" t="s">
        <v>7624</v>
      </c>
      <c r="C705" s="90" t="s">
        <v>7625</v>
      </c>
      <c r="D705" s="91" t="s">
        <v>6357</v>
      </c>
      <c r="E705" s="92">
        <v>395.63</v>
      </c>
      <c r="F705" s="92"/>
      <c r="G705" s="92">
        <v>395.63</v>
      </c>
      <c r="H705" s="68">
        <v>9</v>
      </c>
      <c r="I705" s="68"/>
    </row>
    <row r="706" spans="2:9" ht="28.8" x14ac:dyDescent="0.3">
      <c r="B706" s="89" t="s">
        <v>7626</v>
      </c>
      <c r="C706" s="90" t="s">
        <v>7627</v>
      </c>
      <c r="D706" s="91" t="s">
        <v>6298</v>
      </c>
      <c r="E706" s="92">
        <v>16622.87</v>
      </c>
      <c r="F706" s="92"/>
      <c r="G706" s="92">
        <v>16622.87</v>
      </c>
      <c r="H706" s="68">
        <v>9</v>
      </c>
      <c r="I706" s="68"/>
    </row>
    <row r="707" spans="2:9" x14ac:dyDescent="0.3">
      <c r="B707" s="89" t="s">
        <v>7628</v>
      </c>
      <c r="C707" s="90" t="s">
        <v>7629</v>
      </c>
      <c r="D707" s="91" t="s">
        <v>6357</v>
      </c>
      <c r="E707" s="92">
        <v>824.51</v>
      </c>
      <c r="F707" s="92"/>
      <c r="G707" s="92">
        <v>824.51</v>
      </c>
      <c r="H707" s="68">
        <v>9</v>
      </c>
      <c r="I707" s="68"/>
    </row>
    <row r="708" spans="2:9" x14ac:dyDescent="0.3">
      <c r="B708" s="89" t="s">
        <v>7630</v>
      </c>
      <c r="C708" s="90" t="s">
        <v>7631</v>
      </c>
      <c r="D708" s="91" t="s">
        <v>6357</v>
      </c>
      <c r="E708" s="92">
        <v>1095.02</v>
      </c>
      <c r="F708" s="92"/>
      <c r="G708" s="92">
        <v>1095.02</v>
      </c>
      <c r="H708" s="68">
        <v>9</v>
      </c>
      <c r="I708" s="68"/>
    </row>
    <row r="709" spans="2:9" x14ac:dyDescent="0.3">
      <c r="B709" s="89" t="s">
        <v>7632</v>
      </c>
      <c r="C709" s="90" t="s">
        <v>7633</v>
      </c>
      <c r="D709" s="91" t="s">
        <v>6357</v>
      </c>
      <c r="E709" s="92">
        <v>1367.49</v>
      </c>
      <c r="F709" s="92"/>
      <c r="G709" s="92">
        <v>1367.49</v>
      </c>
      <c r="H709" s="68">
        <v>9</v>
      </c>
      <c r="I709" s="68"/>
    </row>
    <row r="710" spans="2:9" ht="28.8" x14ac:dyDescent="0.3">
      <c r="B710" s="89" t="s">
        <v>7634</v>
      </c>
      <c r="C710" s="90" t="s">
        <v>7635</v>
      </c>
      <c r="D710" s="91" t="s">
        <v>6357</v>
      </c>
      <c r="E710" s="92">
        <v>407.62</v>
      </c>
      <c r="F710" s="92"/>
      <c r="G710" s="92">
        <v>407.62</v>
      </c>
      <c r="H710" s="68">
        <v>9</v>
      </c>
      <c r="I710" s="68"/>
    </row>
    <row r="711" spans="2:9" x14ac:dyDescent="0.3">
      <c r="B711" s="89" t="s">
        <v>7636</v>
      </c>
      <c r="C711" s="90" t="s">
        <v>7637</v>
      </c>
      <c r="D711" s="91" t="s">
        <v>6382</v>
      </c>
      <c r="E711" s="92">
        <v>360</v>
      </c>
      <c r="F711" s="92"/>
      <c r="G711" s="92">
        <v>360</v>
      </c>
      <c r="H711" s="68">
        <v>9</v>
      </c>
      <c r="I711" s="68"/>
    </row>
    <row r="712" spans="2:9" x14ac:dyDescent="0.3">
      <c r="B712" s="89" t="s">
        <v>7638</v>
      </c>
      <c r="C712" s="90" t="s">
        <v>7639</v>
      </c>
      <c r="D712" s="91"/>
      <c r="E712" s="92"/>
      <c r="F712" s="92"/>
      <c r="G712" s="92"/>
      <c r="H712" s="68">
        <v>5</v>
      </c>
      <c r="I712" s="68"/>
    </row>
    <row r="713" spans="2:9" ht="28.8" x14ac:dyDescent="0.3">
      <c r="B713" s="89" t="s">
        <v>7640</v>
      </c>
      <c r="C713" s="90" t="s">
        <v>7641</v>
      </c>
      <c r="D713" s="91" t="s">
        <v>6298</v>
      </c>
      <c r="E713" s="92">
        <v>1564.73</v>
      </c>
      <c r="F713" s="92"/>
      <c r="G713" s="92">
        <v>1564.73</v>
      </c>
      <c r="H713" s="68">
        <v>9</v>
      </c>
      <c r="I713" s="68"/>
    </row>
    <row r="714" spans="2:9" x14ac:dyDescent="0.3">
      <c r="B714" s="89" t="s">
        <v>7642</v>
      </c>
      <c r="C714" s="90" t="s">
        <v>7643</v>
      </c>
      <c r="D714" s="91" t="s">
        <v>6357</v>
      </c>
      <c r="E714" s="92">
        <v>26</v>
      </c>
      <c r="F714" s="92"/>
      <c r="G714" s="92">
        <v>26</v>
      </c>
      <c r="H714" s="68">
        <v>9</v>
      </c>
      <c r="I714" s="68"/>
    </row>
    <row r="715" spans="2:9" x14ac:dyDescent="0.3">
      <c r="B715" s="89" t="s">
        <v>7644</v>
      </c>
      <c r="C715" s="90" t="s">
        <v>7645</v>
      </c>
      <c r="D715" s="91" t="s">
        <v>6357</v>
      </c>
      <c r="E715" s="92">
        <v>30.65</v>
      </c>
      <c r="F715" s="92"/>
      <c r="G715" s="92">
        <v>30.65</v>
      </c>
      <c r="H715" s="68">
        <v>9</v>
      </c>
      <c r="I715" s="68"/>
    </row>
    <row r="716" spans="2:9" x14ac:dyDescent="0.3">
      <c r="B716" s="89" t="s">
        <v>7646</v>
      </c>
      <c r="C716" s="90" t="s">
        <v>7647</v>
      </c>
      <c r="D716" s="91" t="s">
        <v>6357</v>
      </c>
      <c r="E716" s="92">
        <v>50.87</v>
      </c>
      <c r="F716" s="92"/>
      <c r="G716" s="92">
        <v>50.87</v>
      </c>
      <c r="H716" s="68">
        <v>9</v>
      </c>
      <c r="I716" s="68"/>
    </row>
    <row r="717" spans="2:9" x14ac:dyDescent="0.3">
      <c r="B717" s="89" t="s">
        <v>7648</v>
      </c>
      <c r="C717" s="90" t="s">
        <v>7649</v>
      </c>
      <c r="D717" s="91" t="s">
        <v>6382</v>
      </c>
      <c r="E717" s="92"/>
      <c r="F717" s="92">
        <v>363.9</v>
      </c>
      <c r="G717" s="92">
        <v>363.9</v>
      </c>
      <c r="H717" s="68">
        <v>9</v>
      </c>
      <c r="I717" s="68"/>
    </row>
    <row r="718" spans="2:9" x14ac:dyDescent="0.3">
      <c r="B718" s="89" t="s">
        <v>7650</v>
      </c>
      <c r="C718" s="90" t="s">
        <v>7651</v>
      </c>
      <c r="D718" s="91"/>
      <c r="E718" s="92"/>
      <c r="F718" s="92"/>
      <c r="G718" s="92"/>
      <c r="H718" s="68">
        <v>5</v>
      </c>
      <c r="I718" s="68"/>
    </row>
    <row r="719" spans="2:9" ht="28.8" x14ac:dyDescent="0.3">
      <c r="B719" s="89" t="s">
        <v>7652</v>
      </c>
      <c r="C719" s="90" t="s">
        <v>7653</v>
      </c>
      <c r="D719" s="91" t="s">
        <v>6298</v>
      </c>
      <c r="E719" s="92">
        <v>23617.51</v>
      </c>
      <c r="F719" s="92"/>
      <c r="G719" s="92">
        <v>23617.51</v>
      </c>
      <c r="H719" s="68">
        <v>9</v>
      </c>
      <c r="I719" s="68"/>
    </row>
    <row r="720" spans="2:9" x14ac:dyDescent="0.3">
      <c r="B720" s="89" t="s">
        <v>7654</v>
      </c>
      <c r="C720" s="90" t="s">
        <v>7655</v>
      </c>
      <c r="D720" s="91" t="s">
        <v>6357</v>
      </c>
      <c r="E720" s="92">
        <v>31.97</v>
      </c>
      <c r="F720" s="92">
        <v>3.87</v>
      </c>
      <c r="G720" s="92">
        <v>35.840000000000003</v>
      </c>
      <c r="H720" s="68">
        <v>9</v>
      </c>
      <c r="I720" s="68"/>
    </row>
    <row r="721" spans="2:9" x14ac:dyDescent="0.3">
      <c r="B721" s="89" t="s">
        <v>7656</v>
      </c>
      <c r="C721" s="90" t="s">
        <v>7657</v>
      </c>
      <c r="D721" s="91" t="s">
        <v>6357</v>
      </c>
      <c r="E721" s="92">
        <v>36.56</v>
      </c>
      <c r="F721" s="92">
        <v>3.87</v>
      </c>
      <c r="G721" s="92">
        <v>40.43</v>
      </c>
      <c r="H721" s="68">
        <v>9</v>
      </c>
      <c r="I721" s="68"/>
    </row>
    <row r="722" spans="2:9" x14ac:dyDescent="0.3">
      <c r="B722" s="89" t="s">
        <v>7658</v>
      </c>
      <c r="C722" s="90" t="s">
        <v>7659</v>
      </c>
      <c r="D722" s="91" t="s">
        <v>6357</v>
      </c>
      <c r="E722" s="92">
        <v>43.76</v>
      </c>
      <c r="F722" s="92">
        <v>3.87</v>
      </c>
      <c r="G722" s="92">
        <v>47.63</v>
      </c>
      <c r="H722" s="68">
        <v>9</v>
      </c>
      <c r="I722" s="68"/>
    </row>
    <row r="723" spans="2:9" x14ac:dyDescent="0.3">
      <c r="B723" s="89" t="s">
        <v>7660</v>
      </c>
      <c r="C723" s="90" t="s">
        <v>7661</v>
      </c>
      <c r="D723" s="91" t="s">
        <v>6357</v>
      </c>
      <c r="E723" s="92">
        <v>50.48</v>
      </c>
      <c r="F723" s="92">
        <v>3.87</v>
      </c>
      <c r="G723" s="92">
        <v>54.35</v>
      </c>
      <c r="H723" s="68">
        <v>9</v>
      </c>
      <c r="I723" s="68"/>
    </row>
    <row r="724" spans="2:9" x14ac:dyDescent="0.3">
      <c r="B724" s="89" t="s">
        <v>7662</v>
      </c>
      <c r="C724" s="90" t="s">
        <v>7663</v>
      </c>
      <c r="D724" s="91" t="s">
        <v>6357</v>
      </c>
      <c r="E724" s="92">
        <v>61.73</v>
      </c>
      <c r="F724" s="92">
        <v>3.87</v>
      </c>
      <c r="G724" s="92">
        <v>65.599999999999994</v>
      </c>
      <c r="H724" s="68">
        <v>9</v>
      </c>
      <c r="I724" s="68"/>
    </row>
    <row r="725" spans="2:9" x14ac:dyDescent="0.3">
      <c r="B725" s="89" t="s">
        <v>7664</v>
      </c>
      <c r="C725" s="90" t="s">
        <v>7665</v>
      </c>
      <c r="D725" s="91" t="s">
        <v>6357</v>
      </c>
      <c r="E725" s="92">
        <v>77.510000000000005</v>
      </c>
      <c r="F725" s="92">
        <v>3.87</v>
      </c>
      <c r="G725" s="92">
        <v>81.38</v>
      </c>
      <c r="H725" s="68">
        <v>9</v>
      </c>
      <c r="I725" s="68"/>
    </row>
    <row r="726" spans="2:9" x14ac:dyDescent="0.3">
      <c r="B726" s="89" t="s">
        <v>7666</v>
      </c>
      <c r="C726" s="90" t="s">
        <v>7667</v>
      </c>
      <c r="D726" s="91" t="s">
        <v>6357</v>
      </c>
      <c r="E726" s="92">
        <v>94.53</v>
      </c>
      <c r="F726" s="92">
        <v>3.87</v>
      </c>
      <c r="G726" s="92">
        <v>98.4</v>
      </c>
      <c r="H726" s="68">
        <v>9</v>
      </c>
      <c r="I726" s="68"/>
    </row>
    <row r="727" spans="2:9" x14ac:dyDescent="0.3">
      <c r="B727" s="89" t="s">
        <v>7668</v>
      </c>
      <c r="C727" s="90" t="s">
        <v>7669</v>
      </c>
      <c r="D727" s="91" t="s">
        <v>6357</v>
      </c>
      <c r="E727" s="92">
        <v>116.78</v>
      </c>
      <c r="F727" s="92">
        <v>3.87</v>
      </c>
      <c r="G727" s="92">
        <v>120.65</v>
      </c>
      <c r="H727" s="68">
        <v>9</v>
      </c>
      <c r="I727" s="68"/>
    </row>
    <row r="728" spans="2:9" x14ac:dyDescent="0.3">
      <c r="B728" s="89" t="s">
        <v>7670</v>
      </c>
      <c r="C728" s="90" t="s">
        <v>7671</v>
      </c>
      <c r="D728" s="91"/>
      <c r="E728" s="92"/>
      <c r="F728" s="92"/>
      <c r="G728" s="92"/>
      <c r="H728" s="68">
        <v>5</v>
      </c>
      <c r="I728" s="68"/>
    </row>
    <row r="729" spans="2:9" ht="28.8" x14ac:dyDescent="0.3">
      <c r="B729" s="89" t="s">
        <v>7672</v>
      </c>
      <c r="C729" s="90" t="s">
        <v>7673</v>
      </c>
      <c r="D729" s="91" t="s">
        <v>6298</v>
      </c>
      <c r="E729" s="92">
        <v>17852.53</v>
      </c>
      <c r="F729" s="92"/>
      <c r="G729" s="92">
        <v>17852.53</v>
      </c>
      <c r="H729" s="68">
        <v>9</v>
      </c>
      <c r="I729" s="68"/>
    </row>
    <row r="730" spans="2:9" x14ac:dyDescent="0.3">
      <c r="B730" s="89" t="s">
        <v>7674</v>
      </c>
      <c r="C730" s="90" t="s">
        <v>7675</v>
      </c>
      <c r="D730" s="91" t="s">
        <v>6357</v>
      </c>
      <c r="E730" s="92">
        <v>209.72</v>
      </c>
      <c r="F730" s="92">
        <v>17.440000000000001</v>
      </c>
      <c r="G730" s="92">
        <v>227.16</v>
      </c>
      <c r="H730" s="68">
        <v>9</v>
      </c>
      <c r="I730" s="68"/>
    </row>
    <row r="731" spans="2:9" x14ac:dyDescent="0.3">
      <c r="B731" s="89" t="s">
        <v>7676</v>
      </c>
      <c r="C731" s="90" t="s">
        <v>7677</v>
      </c>
      <c r="D731" s="91" t="s">
        <v>6357</v>
      </c>
      <c r="E731" s="92">
        <v>263.8</v>
      </c>
      <c r="F731" s="92">
        <v>26.65</v>
      </c>
      <c r="G731" s="92">
        <v>290.45</v>
      </c>
      <c r="H731" s="68">
        <v>9</v>
      </c>
      <c r="I731" s="68"/>
    </row>
    <row r="732" spans="2:9" x14ac:dyDescent="0.3">
      <c r="B732" s="89" t="s">
        <v>7678</v>
      </c>
      <c r="C732" s="90" t="s">
        <v>7679</v>
      </c>
      <c r="D732" s="91" t="s">
        <v>6357</v>
      </c>
      <c r="E732" s="92">
        <v>310.27999999999997</v>
      </c>
      <c r="F732" s="92">
        <v>31.25</v>
      </c>
      <c r="G732" s="92">
        <v>341.53</v>
      </c>
      <c r="H732" s="68">
        <v>9</v>
      </c>
      <c r="I732" s="68"/>
    </row>
    <row r="733" spans="2:9" x14ac:dyDescent="0.3">
      <c r="B733" s="89" t="s">
        <v>7680</v>
      </c>
      <c r="C733" s="90" t="s">
        <v>7681</v>
      </c>
      <c r="D733" s="91"/>
      <c r="E733" s="92"/>
      <c r="F733" s="92"/>
      <c r="G733" s="92"/>
      <c r="H733" s="68">
        <v>2</v>
      </c>
      <c r="I733" s="68"/>
    </row>
    <row r="734" spans="2:9" x14ac:dyDescent="0.3">
      <c r="B734" s="89" t="s">
        <v>7682</v>
      </c>
      <c r="C734" s="90" t="s">
        <v>7683</v>
      </c>
      <c r="D734" s="91"/>
      <c r="E734" s="92"/>
      <c r="F734" s="92"/>
      <c r="G734" s="92"/>
      <c r="H734" s="68">
        <v>5</v>
      </c>
      <c r="I734" s="68"/>
    </row>
    <row r="735" spans="2:9" ht="28.8" x14ac:dyDescent="0.3">
      <c r="B735" s="89" t="s">
        <v>7684</v>
      </c>
      <c r="C735" s="90" t="s">
        <v>7685</v>
      </c>
      <c r="D735" s="91" t="s">
        <v>6301</v>
      </c>
      <c r="E735" s="92">
        <v>96.21</v>
      </c>
      <c r="F735" s="92">
        <v>23.4</v>
      </c>
      <c r="G735" s="92">
        <v>119.61</v>
      </c>
      <c r="H735" s="68">
        <v>9</v>
      </c>
      <c r="I735" s="68"/>
    </row>
    <row r="736" spans="2:9" ht="28.8" x14ac:dyDescent="0.3">
      <c r="B736" s="89" t="s">
        <v>7686</v>
      </c>
      <c r="C736" s="90" t="s">
        <v>7687</v>
      </c>
      <c r="D736" s="91" t="s">
        <v>6301</v>
      </c>
      <c r="E736" s="92">
        <v>107.73</v>
      </c>
      <c r="F736" s="92">
        <v>25.75</v>
      </c>
      <c r="G736" s="92">
        <v>133.47999999999999</v>
      </c>
      <c r="H736" s="68">
        <v>9</v>
      </c>
      <c r="I736" s="68"/>
    </row>
    <row r="737" spans="2:9" ht="28.8" x14ac:dyDescent="0.3">
      <c r="B737" s="89" t="s">
        <v>7688</v>
      </c>
      <c r="C737" s="90" t="s">
        <v>7689</v>
      </c>
      <c r="D737" s="91" t="s">
        <v>6301</v>
      </c>
      <c r="E737" s="92">
        <v>128.24</v>
      </c>
      <c r="F737" s="92">
        <v>28.08</v>
      </c>
      <c r="G737" s="92">
        <v>156.32</v>
      </c>
      <c r="H737" s="68">
        <v>9</v>
      </c>
      <c r="I737" s="68"/>
    </row>
    <row r="738" spans="2:9" ht="28.8" x14ac:dyDescent="0.3">
      <c r="B738" s="89" t="s">
        <v>7690</v>
      </c>
      <c r="C738" s="90" t="s">
        <v>7691</v>
      </c>
      <c r="D738" s="91" t="s">
        <v>6301</v>
      </c>
      <c r="E738" s="92">
        <v>141.86000000000001</v>
      </c>
      <c r="F738" s="92">
        <v>30.41</v>
      </c>
      <c r="G738" s="92">
        <v>172.27</v>
      </c>
      <c r="H738" s="68">
        <v>9</v>
      </c>
      <c r="I738" s="68"/>
    </row>
    <row r="739" spans="2:9" ht="28.8" x14ac:dyDescent="0.3">
      <c r="B739" s="89" t="s">
        <v>7692</v>
      </c>
      <c r="C739" s="90" t="s">
        <v>7693</v>
      </c>
      <c r="D739" s="91" t="s">
        <v>6301</v>
      </c>
      <c r="E739" s="92">
        <v>178.03</v>
      </c>
      <c r="F739" s="92">
        <v>33.380000000000003</v>
      </c>
      <c r="G739" s="92">
        <v>211.41</v>
      </c>
      <c r="H739" s="68">
        <v>9</v>
      </c>
      <c r="I739" s="68"/>
    </row>
    <row r="740" spans="2:9" ht="28.8" x14ac:dyDescent="0.3">
      <c r="B740" s="89" t="s">
        <v>7694</v>
      </c>
      <c r="C740" s="90" t="s">
        <v>7695</v>
      </c>
      <c r="D740" s="91" t="s">
        <v>6301</v>
      </c>
      <c r="E740" s="92">
        <v>102.42</v>
      </c>
      <c r="F740" s="92">
        <v>25.75</v>
      </c>
      <c r="G740" s="92">
        <v>128.16999999999999</v>
      </c>
      <c r="H740" s="68">
        <v>9</v>
      </c>
      <c r="I740" s="68"/>
    </row>
    <row r="741" spans="2:9" ht="28.8" x14ac:dyDescent="0.3">
      <c r="B741" s="89" t="s">
        <v>7696</v>
      </c>
      <c r="C741" s="90" t="s">
        <v>7697</v>
      </c>
      <c r="D741" s="91" t="s">
        <v>6301</v>
      </c>
      <c r="E741" s="92">
        <v>119.56</v>
      </c>
      <c r="F741" s="92">
        <v>25.75</v>
      </c>
      <c r="G741" s="92">
        <v>145.31</v>
      </c>
      <c r="H741" s="68">
        <v>9</v>
      </c>
      <c r="I741" s="68"/>
    </row>
    <row r="742" spans="2:9" ht="28.8" x14ac:dyDescent="0.3">
      <c r="B742" s="89" t="s">
        <v>7698</v>
      </c>
      <c r="C742" s="90" t="s">
        <v>7699</v>
      </c>
      <c r="D742" s="91" t="s">
        <v>6301</v>
      </c>
      <c r="E742" s="92">
        <v>163.32</v>
      </c>
      <c r="F742" s="92">
        <v>28.08</v>
      </c>
      <c r="G742" s="92">
        <v>191.4</v>
      </c>
      <c r="H742" s="68">
        <v>9</v>
      </c>
      <c r="I742" s="68"/>
    </row>
    <row r="743" spans="2:9" ht="28.8" x14ac:dyDescent="0.3">
      <c r="B743" s="89" t="s">
        <v>7700</v>
      </c>
      <c r="C743" s="90" t="s">
        <v>7701</v>
      </c>
      <c r="D743" s="91" t="s">
        <v>6301</v>
      </c>
      <c r="E743" s="92">
        <v>152.83000000000001</v>
      </c>
      <c r="F743" s="92">
        <v>30.41</v>
      </c>
      <c r="G743" s="92">
        <v>183.24</v>
      </c>
      <c r="H743" s="68">
        <v>9</v>
      </c>
      <c r="I743" s="68"/>
    </row>
    <row r="744" spans="2:9" ht="28.8" x14ac:dyDescent="0.3">
      <c r="B744" s="89" t="s">
        <v>7702</v>
      </c>
      <c r="C744" s="90" t="s">
        <v>7703</v>
      </c>
      <c r="D744" s="91" t="s">
        <v>6301</v>
      </c>
      <c r="E744" s="92">
        <v>240.53</v>
      </c>
      <c r="F744" s="92">
        <v>33.380000000000003</v>
      </c>
      <c r="G744" s="92">
        <v>273.91000000000003</v>
      </c>
      <c r="H744" s="68">
        <v>9</v>
      </c>
      <c r="I744" s="68"/>
    </row>
    <row r="745" spans="2:9" x14ac:dyDescent="0.3">
      <c r="B745" s="89" t="s">
        <v>7704</v>
      </c>
      <c r="C745" s="90" t="s">
        <v>7705</v>
      </c>
      <c r="D745" s="91"/>
      <c r="E745" s="92"/>
      <c r="F745" s="92"/>
      <c r="G745" s="92"/>
      <c r="H745" s="68">
        <v>5</v>
      </c>
      <c r="I745" s="68"/>
    </row>
    <row r="746" spans="2:9" ht="28.8" x14ac:dyDescent="0.3">
      <c r="B746" s="89" t="s">
        <v>7706</v>
      </c>
      <c r="C746" s="90" t="s">
        <v>7707</v>
      </c>
      <c r="D746" s="91" t="s">
        <v>6301</v>
      </c>
      <c r="E746" s="92">
        <v>114.25</v>
      </c>
      <c r="F746" s="92">
        <v>25.75</v>
      </c>
      <c r="G746" s="92">
        <v>140</v>
      </c>
      <c r="H746" s="68">
        <v>9</v>
      </c>
      <c r="I746" s="68"/>
    </row>
    <row r="747" spans="2:9" ht="28.8" x14ac:dyDescent="0.3">
      <c r="B747" s="89" t="s">
        <v>7708</v>
      </c>
      <c r="C747" s="90" t="s">
        <v>7709</v>
      </c>
      <c r="D747" s="91" t="s">
        <v>6301</v>
      </c>
      <c r="E747" s="92">
        <v>131.21</v>
      </c>
      <c r="F747" s="92">
        <v>28.08</v>
      </c>
      <c r="G747" s="92">
        <v>159.29</v>
      </c>
      <c r="H747" s="68">
        <v>9</v>
      </c>
      <c r="I747" s="68"/>
    </row>
    <row r="748" spans="2:9" ht="28.8" x14ac:dyDescent="0.3">
      <c r="B748" s="89" t="s">
        <v>7710</v>
      </c>
      <c r="C748" s="90" t="s">
        <v>7711</v>
      </c>
      <c r="D748" s="91" t="s">
        <v>6301</v>
      </c>
      <c r="E748" s="92">
        <v>141.1</v>
      </c>
      <c r="F748" s="92">
        <v>30.41</v>
      </c>
      <c r="G748" s="92">
        <v>171.51</v>
      </c>
      <c r="H748" s="68">
        <v>9</v>
      </c>
      <c r="I748" s="68"/>
    </row>
    <row r="749" spans="2:9" ht="28.8" x14ac:dyDescent="0.3">
      <c r="B749" s="89" t="s">
        <v>7712</v>
      </c>
      <c r="C749" s="90" t="s">
        <v>7713</v>
      </c>
      <c r="D749" s="91" t="s">
        <v>6301</v>
      </c>
      <c r="E749" s="92">
        <v>152.71</v>
      </c>
      <c r="F749" s="92">
        <v>33.380000000000003</v>
      </c>
      <c r="G749" s="92">
        <v>186.09</v>
      </c>
      <c r="H749" s="68">
        <v>9</v>
      </c>
      <c r="I749" s="68"/>
    </row>
    <row r="750" spans="2:9" x14ac:dyDescent="0.3">
      <c r="B750" s="89" t="s">
        <v>7714</v>
      </c>
      <c r="C750" s="90" t="s">
        <v>7715</v>
      </c>
      <c r="D750" s="91"/>
      <c r="E750" s="92"/>
      <c r="F750" s="92"/>
      <c r="G750" s="92"/>
      <c r="H750" s="68">
        <v>5</v>
      </c>
      <c r="I750" s="68"/>
    </row>
    <row r="751" spans="2:9" x14ac:dyDescent="0.3">
      <c r="B751" s="89" t="s">
        <v>7716</v>
      </c>
      <c r="C751" s="90" t="s">
        <v>7717</v>
      </c>
      <c r="D751" s="91" t="s">
        <v>6301</v>
      </c>
      <c r="E751" s="92">
        <v>129.94</v>
      </c>
      <c r="F751" s="92">
        <v>7.85</v>
      </c>
      <c r="G751" s="92">
        <v>137.79</v>
      </c>
      <c r="H751" s="68">
        <v>9</v>
      </c>
      <c r="I751" s="68"/>
    </row>
    <row r="752" spans="2:9" x14ac:dyDescent="0.3">
      <c r="B752" s="89" t="s">
        <v>7718</v>
      </c>
      <c r="C752" s="90" t="s">
        <v>7719</v>
      </c>
      <c r="D752" s="91" t="s">
        <v>6301</v>
      </c>
      <c r="E752" s="92">
        <v>134.52000000000001</v>
      </c>
      <c r="F752" s="92">
        <v>8.26</v>
      </c>
      <c r="G752" s="92">
        <v>142.78</v>
      </c>
      <c r="H752" s="68">
        <v>9</v>
      </c>
      <c r="I752" s="68"/>
    </row>
    <row r="753" spans="2:9" x14ac:dyDescent="0.3">
      <c r="B753" s="89" t="s">
        <v>7720</v>
      </c>
      <c r="C753" s="90" t="s">
        <v>7721</v>
      </c>
      <c r="D753" s="91" t="s">
        <v>6301</v>
      </c>
      <c r="E753" s="92">
        <v>146.74</v>
      </c>
      <c r="F753" s="92">
        <v>8.66</v>
      </c>
      <c r="G753" s="92">
        <v>155.4</v>
      </c>
      <c r="H753" s="68">
        <v>9</v>
      </c>
      <c r="I753" s="68"/>
    </row>
    <row r="754" spans="2:9" x14ac:dyDescent="0.3">
      <c r="B754" s="89" t="s">
        <v>7722</v>
      </c>
      <c r="C754" s="90" t="s">
        <v>7723</v>
      </c>
      <c r="D754" s="91" t="s">
        <v>6301</v>
      </c>
      <c r="E754" s="92">
        <v>169.79</v>
      </c>
      <c r="F754" s="92">
        <v>8.82</v>
      </c>
      <c r="G754" s="92">
        <v>178.61</v>
      </c>
      <c r="H754" s="68">
        <v>9</v>
      </c>
      <c r="I754" s="68"/>
    </row>
    <row r="755" spans="2:9" x14ac:dyDescent="0.3">
      <c r="B755" s="89" t="s">
        <v>7724</v>
      </c>
      <c r="C755" s="90" t="s">
        <v>7725</v>
      </c>
      <c r="D755" s="91" t="s">
        <v>6301</v>
      </c>
      <c r="E755" s="92">
        <v>121.44</v>
      </c>
      <c r="F755" s="92">
        <v>7.85</v>
      </c>
      <c r="G755" s="92">
        <v>129.29</v>
      </c>
      <c r="H755" s="68">
        <v>9</v>
      </c>
      <c r="I755" s="68"/>
    </row>
    <row r="756" spans="2:9" x14ac:dyDescent="0.3">
      <c r="B756" s="89" t="s">
        <v>7726</v>
      </c>
      <c r="C756" s="90" t="s">
        <v>7727</v>
      </c>
      <c r="D756" s="91" t="s">
        <v>6301</v>
      </c>
      <c r="E756" s="92">
        <v>131.4</v>
      </c>
      <c r="F756" s="92">
        <v>8.25</v>
      </c>
      <c r="G756" s="92">
        <v>139.65</v>
      </c>
      <c r="H756" s="68">
        <v>9</v>
      </c>
      <c r="I756" s="68"/>
    </row>
    <row r="757" spans="2:9" x14ac:dyDescent="0.3">
      <c r="B757" s="89" t="s">
        <v>7728</v>
      </c>
      <c r="C757" s="90" t="s">
        <v>7729</v>
      </c>
      <c r="D757" s="91"/>
      <c r="E757" s="92"/>
      <c r="F757" s="92"/>
      <c r="G757" s="92"/>
      <c r="H757" s="68">
        <v>2</v>
      </c>
      <c r="I757" s="68"/>
    </row>
    <row r="758" spans="2:9" x14ac:dyDescent="0.3">
      <c r="B758" s="89" t="s">
        <v>7730</v>
      </c>
      <c r="C758" s="90" t="s">
        <v>7731</v>
      </c>
      <c r="D758" s="91"/>
      <c r="E758" s="92"/>
      <c r="F758" s="92"/>
      <c r="G758" s="92"/>
      <c r="H758" s="68">
        <v>5</v>
      </c>
      <c r="I758" s="68"/>
    </row>
    <row r="759" spans="2:9" x14ac:dyDescent="0.3">
      <c r="B759" s="89" t="s">
        <v>7732</v>
      </c>
      <c r="C759" s="90" t="s">
        <v>7733</v>
      </c>
      <c r="D759" s="91" t="s">
        <v>6382</v>
      </c>
      <c r="E759" s="92">
        <v>459.31</v>
      </c>
      <c r="F759" s="92">
        <v>266.5</v>
      </c>
      <c r="G759" s="92">
        <v>725.81</v>
      </c>
      <c r="H759" s="68">
        <v>9</v>
      </c>
      <c r="I759" s="68"/>
    </row>
    <row r="760" spans="2:9" ht="28.8" x14ac:dyDescent="0.3">
      <c r="B760" s="89" t="s">
        <v>7734</v>
      </c>
      <c r="C760" s="90" t="s">
        <v>7735</v>
      </c>
      <c r="D760" s="91" t="s">
        <v>6301</v>
      </c>
      <c r="E760" s="92">
        <v>47.06</v>
      </c>
      <c r="F760" s="92">
        <v>25.57</v>
      </c>
      <c r="G760" s="92">
        <v>72.63</v>
      </c>
      <c r="H760" s="68">
        <v>9</v>
      </c>
      <c r="I760" s="68"/>
    </row>
    <row r="761" spans="2:9" ht="28.8" x14ac:dyDescent="0.3">
      <c r="B761" s="89" t="s">
        <v>4625</v>
      </c>
      <c r="C761" s="90" t="s">
        <v>7736</v>
      </c>
      <c r="D761" s="91" t="s">
        <v>6301</v>
      </c>
      <c r="E761" s="92">
        <v>61.29</v>
      </c>
      <c r="F761" s="92">
        <v>26.15</v>
      </c>
      <c r="G761" s="92">
        <v>87.44</v>
      </c>
      <c r="H761" s="68">
        <v>9</v>
      </c>
      <c r="I761" s="68"/>
    </row>
    <row r="762" spans="2:9" x14ac:dyDescent="0.3">
      <c r="B762" s="89" t="s">
        <v>7737</v>
      </c>
      <c r="C762" s="90" t="s">
        <v>7738</v>
      </c>
      <c r="D762" s="91"/>
      <c r="E762" s="92"/>
      <c r="F762" s="92"/>
      <c r="G762" s="92"/>
      <c r="H762" s="68">
        <v>5</v>
      </c>
      <c r="I762" s="68"/>
    </row>
    <row r="763" spans="2:9" x14ac:dyDescent="0.3">
      <c r="B763" s="89" t="s">
        <v>7739</v>
      </c>
      <c r="C763" s="90" t="s">
        <v>7740</v>
      </c>
      <c r="D763" s="91" t="s">
        <v>6301</v>
      </c>
      <c r="E763" s="92">
        <v>28.34</v>
      </c>
      <c r="F763" s="92">
        <v>32.9</v>
      </c>
      <c r="G763" s="92">
        <v>61.24</v>
      </c>
      <c r="H763" s="68">
        <v>9</v>
      </c>
      <c r="I763" s="68"/>
    </row>
    <row r="764" spans="2:9" x14ac:dyDescent="0.3">
      <c r="B764" s="89" t="s">
        <v>7741</v>
      </c>
      <c r="C764" s="90" t="s">
        <v>7742</v>
      </c>
      <c r="D764" s="91" t="s">
        <v>6301</v>
      </c>
      <c r="E764" s="92">
        <v>39.03</v>
      </c>
      <c r="F764" s="92">
        <v>52.07</v>
      </c>
      <c r="G764" s="92">
        <v>91.1</v>
      </c>
      <c r="H764" s="68">
        <v>9</v>
      </c>
      <c r="I764" s="68"/>
    </row>
    <row r="765" spans="2:9" x14ac:dyDescent="0.3">
      <c r="B765" s="89" t="s">
        <v>7743</v>
      </c>
      <c r="C765" s="90" t="s">
        <v>7744</v>
      </c>
      <c r="D765" s="91" t="s">
        <v>6301</v>
      </c>
      <c r="E765" s="92">
        <v>86.16</v>
      </c>
      <c r="F765" s="92">
        <v>84.51</v>
      </c>
      <c r="G765" s="92">
        <v>170.67</v>
      </c>
      <c r="H765" s="68">
        <v>9</v>
      </c>
      <c r="I765" s="68"/>
    </row>
    <row r="766" spans="2:9" x14ac:dyDescent="0.3">
      <c r="B766" s="89" t="s">
        <v>7745</v>
      </c>
      <c r="C766" s="90" t="s">
        <v>7746</v>
      </c>
      <c r="D766" s="91" t="s">
        <v>6301</v>
      </c>
      <c r="E766" s="92">
        <v>124.59</v>
      </c>
      <c r="F766" s="92">
        <v>104.22</v>
      </c>
      <c r="G766" s="92">
        <v>228.81</v>
      </c>
      <c r="H766" s="68">
        <v>9</v>
      </c>
      <c r="I766" s="68"/>
    </row>
    <row r="767" spans="2:9" x14ac:dyDescent="0.3">
      <c r="B767" s="89" t="s">
        <v>7747</v>
      </c>
      <c r="C767" s="90" t="s">
        <v>7748</v>
      </c>
      <c r="D767" s="91" t="s">
        <v>6301</v>
      </c>
      <c r="E767" s="92">
        <v>108.04</v>
      </c>
      <c r="F767" s="92">
        <v>52.07</v>
      </c>
      <c r="G767" s="92">
        <v>160.11000000000001</v>
      </c>
      <c r="H767" s="68">
        <v>9</v>
      </c>
      <c r="I767" s="68"/>
    </row>
    <row r="768" spans="2:9" x14ac:dyDescent="0.3">
      <c r="B768" s="89" t="s">
        <v>7749</v>
      </c>
      <c r="C768" s="90" t="s">
        <v>7750</v>
      </c>
      <c r="D768" s="91" t="s">
        <v>6301</v>
      </c>
      <c r="E768" s="92">
        <v>244.78</v>
      </c>
      <c r="F768" s="92">
        <v>84.51</v>
      </c>
      <c r="G768" s="92">
        <v>329.29</v>
      </c>
      <c r="H768" s="68">
        <v>9</v>
      </c>
      <c r="I768" s="68"/>
    </row>
    <row r="769" spans="2:9" x14ac:dyDescent="0.3">
      <c r="B769" s="89" t="s">
        <v>7751</v>
      </c>
      <c r="C769" s="90" t="s">
        <v>7752</v>
      </c>
      <c r="D769" s="91"/>
      <c r="E769" s="92"/>
      <c r="F769" s="92"/>
      <c r="G769" s="92"/>
      <c r="H769" s="68">
        <v>5</v>
      </c>
      <c r="I769" s="68"/>
    </row>
    <row r="770" spans="2:9" x14ac:dyDescent="0.3">
      <c r="B770" s="89" t="s">
        <v>7753</v>
      </c>
      <c r="C770" s="90" t="s">
        <v>7754</v>
      </c>
      <c r="D770" s="91" t="s">
        <v>6301</v>
      </c>
      <c r="E770" s="92">
        <v>96.71</v>
      </c>
      <c r="F770" s="92">
        <v>46.41</v>
      </c>
      <c r="G770" s="92">
        <v>143.12</v>
      </c>
      <c r="H770" s="68">
        <v>9</v>
      </c>
      <c r="I770" s="68"/>
    </row>
    <row r="771" spans="2:9" x14ac:dyDescent="0.3">
      <c r="B771" s="89" t="s">
        <v>7755</v>
      </c>
      <c r="C771" s="90" t="s">
        <v>7756</v>
      </c>
      <c r="D771" s="91" t="s">
        <v>6301</v>
      </c>
      <c r="E771" s="92">
        <v>182.47</v>
      </c>
      <c r="F771" s="92">
        <v>87.53</v>
      </c>
      <c r="G771" s="92">
        <v>270</v>
      </c>
      <c r="H771" s="68">
        <v>9</v>
      </c>
      <c r="I771" s="68"/>
    </row>
    <row r="772" spans="2:9" x14ac:dyDescent="0.3">
      <c r="B772" s="89" t="s">
        <v>7757</v>
      </c>
      <c r="C772" s="90" t="s">
        <v>7758</v>
      </c>
      <c r="D772" s="91" t="s">
        <v>6301</v>
      </c>
      <c r="E772" s="92">
        <v>377.9</v>
      </c>
      <c r="F772" s="92">
        <v>122.43</v>
      </c>
      <c r="G772" s="92">
        <v>500.33</v>
      </c>
      <c r="H772" s="68">
        <v>9</v>
      </c>
      <c r="I772" s="68"/>
    </row>
    <row r="773" spans="2:9" x14ac:dyDescent="0.3">
      <c r="B773" s="89" t="s">
        <v>7759</v>
      </c>
      <c r="C773" s="90" t="s">
        <v>7760</v>
      </c>
      <c r="D773" s="91"/>
      <c r="E773" s="92"/>
      <c r="F773" s="92"/>
      <c r="G773" s="92"/>
      <c r="H773" s="68">
        <v>5</v>
      </c>
      <c r="I773" s="68"/>
    </row>
    <row r="774" spans="2:9" x14ac:dyDescent="0.3">
      <c r="B774" s="89" t="s">
        <v>7761</v>
      </c>
      <c r="C774" s="90" t="s">
        <v>7762</v>
      </c>
      <c r="D774" s="91" t="s">
        <v>6301</v>
      </c>
      <c r="E774" s="92">
        <v>27.45</v>
      </c>
      <c r="F774" s="92">
        <v>23.56</v>
      </c>
      <c r="G774" s="92">
        <v>51.01</v>
      </c>
      <c r="H774" s="68">
        <v>9</v>
      </c>
      <c r="I774" s="68"/>
    </row>
    <row r="775" spans="2:9" x14ac:dyDescent="0.3">
      <c r="B775" s="89" t="s">
        <v>7763</v>
      </c>
      <c r="C775" s="90" t="s">
        <v>7764</v>
      </c>
      <c r="D775" s="91" t="s">
        <v>6301</v>
      </c>
      <c r="E775" s="92">
        <v>37.83</v>
      </c>
      <c r="F775" s="92">
        <v>25.57</v>
      </c>
      <c r="G775" s="92">
        <v>63.4</v>
      </c>
      <c r="H775" s="68">
        <v>9</v>
      </c>
      <c r="I775" s="68"/>
    </row>
    <row r="776" spans="2:9" x14ac:dyDescent="0.3">
      <c r="B776" s="89" t="s">
        <v>7765</v>
      </c>
      <c r="C776" s="90" t="s">
        <v>7766</v>
      </c>
      <c r="D776" s="91" t="s">
        <v>6301</v>
      </c>
      <c r="E776" s="92">
        <v>38.67</v>
      </c>
      <c r="F776" s="92">
        <v>27.44</v>
      </c>
      <c r="G776" s="92">
        <v>66.11</v>
      </c>
      <c r="H776" s="68">
        <v>9</v>
      </c>
      <c r="I776" s="68"/>
    </row>
    <row r="777" spans="2:9" x14ac:dyDescent="0.3">
      <c r="B777" s="89" t="s">
        <v>7767</v>
      </c>
      <c r="C777" s="90" t="s">
        <v>7768</v>
      </c>
      <c r="D777" s="91"/>
      <c r="E777" s="92"/>
      <c r="F777" s="92"/>
      <c r="G777" s="92"/>
      <c r="H777" s="68">
        <v>5</v>
      </c>
      <c r="I777" s="68"/>
    </row>
    <row r="778" spans="2:9" x14ac:dyDescent="0.3">
      <c r="B778" s="89" t="s">
        <v>7769</v>
      </c>
      <c r="C778" s="90" t="s">
        <v>7770</v>
      </c>
      <c r="D778" s="91" t="s">
        <v>6301</v>
      </c>
      <c r="E778" s="92">
        <v>30.14</v>
      </c>
      <c r="F778" s="92">
        <v>25.57</v>
      </c>
      <c r="G778" s="92">
        <v>55.71</v>
      </c>
      <c r="H778" s="68">
        <v>9</v>
      </c>
      <c r="I778" s="68"/>
    </row>
    <row r="779" spans="2:9" x14ac:dyDescent="0.3">
      <c r="B779" s="89" t="s">
        <v>7771</v>
      </c>
      <c r="C779" s="90" t="s">
        <v>7772</v>
      </c>
      <c r="D779" s="91" t="s">
        <v>6301</v>
      </c>
      <c r="E779" s="92">
        <v>37.729999999999997</v>
      </c>
      <c r="F779" s="92">
        <v>27.44</v>
      </c>
      <c r="G779" s="92">
        <v>65.17</v>
      </c>
      <c r="H779" s="68">
        <v>9</v>
      </c>
      <c r="I779" s="68"/>
    </row>
    <row r="780" spans="2:9" x14ac:dyDescent="0.3">
      <c r="B780" s="89" t="s">
        <v>7773</v>
      </c>
      <c r="C780" s="90" t="s">
        <v>7774</v>
      </c>
      <c r="D780" s="91"/>
      <c r="E780" s="92"/>
      <c r="F780" s="92"/>
      <c r="G780" s="92"/>
      <c r="H780" s="68">
        <v>5</v>
      </c>
      <c r="I780" s="68"/>
    </row>
    <row r="781" spans="2:9" x14ac:dyDescent="0.3">
      <c r="B781" s="89" t="s">
        <v>7775</v>
      </c>
      <c r="C781" s="90" t="s">
        <v>7776</v>
      </c>
      <c r="D781" s="91" t="s">
        <v>6301</v>
      </c>
      <c r="E781" s="92">
        <v>27.05</v>
      </c>
      <c r="F781" s="92">
        <v>23.56</v>
      </c>
      <c r="G781" s="92">
        <v>50.61</v>
      </c>
      <c r="H781" s="68">
        <v>9</v>
      </c>
      <c r="I781" s="68"/>
    </row>
    <row r="782" spans="2:9" x14ac:dyDescent="0.3">
      <c r="B782" s="89" t="s">
        <v>7777</v>
      </c>
      <c r="C782" s="90" t="s">
        <v>7778</v>
      </c>
      <c r="D782" s="91" t="s">
        <v>6301</v>
      </c>
      <c r="E782" s="92">
        <v>33.61</v>
      </c>
      <c r="F782" s="92">
        <v>25.57</v>
      </c>
      <c r="G782" s="92">
        <v>59.18</v>
      </c>
      <c r="H782" s="68">
        <v>9</v>
      </c>
      <c r="I782" s="68"/>
    </row>
    <row r="783" spans="2:9" x14ac:dyDescent="0.3">
      <c r="B783" s="89" t="s">
        <v>7779</v>
      </c>
      <c r="C783" s="90" t="s">
        <v>7780</v>
      </c>
      <c r="D783" s="91" t="s">
        <v>6301</v>
      </c>
      <c r="E783" s="92">
        <v>43.32</v>
      </c>
      <c r="F783" s="92">
        <v>26.15</v>
      </c>
      <c r="G783" s="92">
        <v>69.47</v>
      </c>
      <c r="H783" s="68">
        <v>9</v>
      </c>
      <c r="I783" s="68"/>
    </row>
    <row r="784" spans="2:9" x14ac:dyDescent="0.3">
      <c r="B784" s="89" t="s">
        <v>7781</v>
      </c>
      <c r="C784" s="90" t="s">
        <v>7782</v>
      </c>
      <c r="D784" s="91"/>
      <c r="E784" s="92"/>
      <c r="F784" s="92"/>
      <c r="G784" s="92"/>
      <c r="H784" s="68">
        <v>5</v>
      </c>
      <c r="I784" s="68"/>
    </row>
    <row r="785" spans="2:9" x14ac:dyDescent="0.3">
      <c r="B785" s="89" t="s">
        <v>7783</v>
      </c>
      <c r="C785" s="90" t="s">
        <v>7784</v>
      </c>
      <c r="D785" s="91" t="s">
        <v>6301</v>
      </c>
      <c r="E785" s="92">
        <v>42.24</v>
      </c>
      <c r="F785" s="92">
        <v>28.78</v>
      </c>
      <c r="G785" s="92">
        <v>71.02</v>
      </c>
      <c r="H785" s="68">
        <v>9</v>
      </c>
      <c r="I785" s="68"/>
    </row>
    <row r="786" spans="2:9" x14ac:dyDescent="0.3">
      <c r="B786" s="89" t="s">
        <v>7785</v>
      </c>
      <c r="C786" s="90" t="s">
        <v>7786</v>
      </c>
      <c r="D786" s="91" t="s">
        <v>6301</v>
      </c>
      <c r="E786" s="92">
        <v>56.67</v>
      </c>
      <c r="F786" s="92">
        <v>29.51</v>
      </c>
      <c r="G786" s="92">
        <v>86.18</v>
      </c>
      <c r="H786" s="68">
        <v>9</v>
      </c>
      <c r="I786" s="68"/>
    </row>
    <row r="787" spans="2:9" x14ac:dyDescent="0.3">
      <c r="B787" s="89" t="s">
        <v>7787</v>
      </c>
      <c r="C787" s="90" t="s">
        <v>7788</v>
      </c>
      <c r="D787" s="91" t="s">
        <v>6301</v>
      </c>
      <c r="E787" s="92">
        <v>48.09</v>
      </c>
      <c r="F787" s="92">
        <v>38.11</v>
      </c>
      <c r="G787" s="92">
        <v>86.2</v>
      </c>
      <c r="H787" s="68">
        <v>9</v>
      </c>
      <c r="I787" s="68"/>
    </row>
    <row r="788" spans="2:9" x14ac:dyDescent="0.3">
      <c r="B788" s="89" t="s">
        <v>7789</v>
      </c>
      <c r="C788" s="90" t="s">
        <v>7790</v>
      </c>
      <c r="D788" s="91" t="s">
        <v>6301</v>
      </c>
      <c r="E788" s="92">
        <v>62.78</v>
      </c>
      <c r="F788" s="92">
        <v>40.630000000000003</v>
      </c>
      <c r="G788" s="92">
        <v>103.41</v>
      </c>
      <c r="H788" s="68">
        <v>9</v>
      </c>
      <c r="I788" s="68"/>
    </row>
    <row r="789" spans="2:9" x14ac:dyDescent="0.3">
      <c r="B789" s="89" t="s">
        <v>7791</v>
      </c>
      <c r="C789" s="90" t="s">
        <v>7792</v>
      </c>
      <c r="D789" s="91"/>
      <c r="E789" s="92"/>
      <c r="F789" s="92"/>
      <c r="G789" s="92"/>
      <c r="H789" s="68">
        <v>5</v>
      </c>
      <c r="I789" s="68"/>
    </row>
    <row r="790" spans="2:9" ht="28.8" x14ac:dyDescent="0.3">
      <c r="B790" s="89" t="s">
        <v>7793</v>
      </c>
      <c r="C790" s="90" t="s">
        <v>7794</v>
      </c>
      <c r="D790" s="91" t="s">
        <v>6301</v>
      </c>
      <c r="E790" s="92">
        <v>77</v>
      </c>
      <c r="F790" s="92">
        <v>11.16</v>
      </c>
      <c r="G790" s="92">
        <v>88.16</v>
      </c>
      <c r="H790" s="68">
        <v>9</v>
      </c>
      <c r="I790" s="68"/>
    </row>
    <row r="791" spans="2:9" ht="28.8" x14ac:dyDescent="0.3">
      <c r="B791" s="89" t="s">
        <v>7795</v>
      </c>
      <c r="C791" s="90" t="s">
        <v>7796</v>
      </c>
      <c r="D791" s="91" t="s">
        <v>6301</v>
      </c>
      <c r="E791" s="92">
        <v>92.6</v>
      </c>
      <c r="F791" s="92">
        <v>11.45</v>
      </c>
      <c r="G791" s="92">
        <v>104.05</v>
      </c>
      <c r="H791" s="68">
        <v>9</v>
      </c>
      <c r="I791" s="68"/>
    </row>
    <row r="792" spans="2:9" ht="28.8" x14ac:dyDescent="0.3">
      <c r="B792" s="89" t="s">
        <v>7797</v>
      </c>
      <c r="C792" s="90" t="s">
        <v>7798</v>
      </c>
      <c r="D792" s="91" t="s">
        <v>6301</v>
      </c>
      <c r="E792" s="92">
        <v>113.65</v>
      </c>
      <c r="F792" s="92">
        <v>11.59</v>
      </c>
      <c r="G792" s="92">
        <v>125.24</v>
      </c>
      <c r="H792" s="68">
        <v>9</v>
      </c>
      <c r="I792" s="68"/>
    </row>
    <row r="793" spans="2:9" ht="28.8" x14ac:dyDescent="0.3">
      <c r="B793" s="89" t="s">
        <v>7799</v>
      </c>
      <c r="C793" s="90" t="s">
        <v>7800</v>
      </c>
      <c r="D793" s="91" t="s">
        <v>6301</v>
      </c>
      <c r="E793" s="92">
        <v>142.25</v>
      </c>
      <c r="F793" s="92">
        <v>12.03</v>
      </c>
      <c r="G793" s="92">
        <v>154.28</v>
      </c>
      <c r="H793" s="68">
        <v>9</v>
      </c>
      <c r="I793" s="68"/>
    </row>
    <row r="794" spans="2:9" x14ac:dyDescent="0.3">
      <c r="B794" s="89" t="s">
        <v>7801</v>
      </c>
      <c r="C794" s="90" t="s">
        <v>7802</v>
      </c>
      <c r="D794" s="91"/>
      <c r="E794" s="92"/>
      <c r="F794" s="92"/>
      <c r="G794" s="92"/>
      <c r="H794" s="68">
        <v>5</v>
      </c>
      <c r="I794" s="68"/>
    </row>
    <row r="795" spans="2:9" x14ac:dyDescent="0.3">
      <c r="B795" s="89" t="s">
        <v>7803</v>
      </c>
      <c r="C795" s="90" t="s">
        <v>7804</v>
      </c>
      <c r="D795" s="91" t="s">
        <v>6382</v>
      </c>
      <c r="E795" s="92">
        <v>1003.12</v>
      </c>
      <c r="F795" s="92">
        <v>608.30999999999995</v>
      </c>
      <c r="G795" s="92">
        <v>1611.43</v>
      </c>
      <c r="H795" s="68">
        <v>9</v>
      </c>
      <c r="I795" s="68"/>
    </row>
    <row r="796" spans="2:9" x14ac:dyDescent="0.3">
      <c r="B796" s="89" t="s">
        <v>7805</v>
      </c>
      <c r="C796" s="90" t="s">
        <v>7806</v>
      </c>
      <c r="D796" s="91" t="s">
        <v>6357</v>
      </c>
      <c r="E796" s="92">
        <v>2.96</v>
      </c>
      <c r="F796" s="92">
        <v>5.5</v>
      </c>
      <c r="G796" s="92">
        <v>8.4600000000000009</v>
      </c>
      <c r="H796" s="68">
        <v>9</v>
      </c>
      <c r="I796" s="68"/>
    </row>
    <row r="797" spans="2:9" x14ac:dyDescent="0.3">
      <c r="B797" s="89" t="s">
        <v>7807</v>
      </c>
      <c r="C797" s="90" t="s">
        <v>7808</v>
      </c>
      <c r="D797" s="91"/>
      <c r="E797" s="92"/>
      <c r="F797" s="92"/>
      <c r="G797" s="92"/>
      <c r="H797" s="68">
        <v>5</v>
      </c>
      <c r="I797" s="68"/>
    </row>
    <row r="798" spans="2:9" x14ac:dyDescent="0.3">
      <c r="B798" s="89" t="s">
        <v>7809</v>
      </c>
      <c r="C798" s="90" t="s">
        <v>7810</v>
      </c>
      <c r="D798" s="91" t="s">
        <v>6301</v>
      </c>
      <c r="E798" s="92">
        <v>109.45</v>
      </c>
      <c r="F798" s="92">
        <v>48</v>
      </c>
      <c r="G798" s="92">
        <v>157.44999999999999</v>
      </c>
      <c r="H798" s="68">
        <v>9</v>
      </c>
      <c r="I798" s="68"/>
    </row>
    <row r="799" spans="2:9" x14ac:dyDescent="0.3">
      <c r="B799" s="89" t="s">
        <v>7811</v>
      </c>
      <c r="C799" s="90" t="s">
        <v>7812</v>
      </c>
      <c r="D799" s="91" t="s">
        <v>6301</v>
      </c>
      <c r="E799" s="92">
        <v>130.44999999999999</v>
      </c>
      <c r="F799" s="92">
        <v>48</v>
      </c>
      <c r="G799" s="92">
        <v>178.45</v>
      </c>
      <c r="H799" s="68">
        <v>9</v>
      </c>
      <c r="I799" s="68"/>
    </row>
    <row r="800" spans="2:9" x14ac:dyDescent="0.3">
      <c r="B800" s="89" t="s">
        <v>7813</v>
      </c>
      <c r="C800" s="90" t="s">
        <v>7814</v>
      </c>
      <c r="D800" s="91" t="s">
        <v>6301</v>
      </c>
      <c r="E800" s="92">
        <v>1248.6600000000001</v>
      </c>
      <c r="F800" s="92">
        <v>130.18</v>
      </c>
      <c r="G800" s="92">
        <v>1378.84</v>
      </c>
      <c r="H800" s="68">
        <v>9</v>
      </c>
      <c r="I800" s="68"/>
    </row>
    <row r="801" spans="2:9" x14ac:dyDescent="0.3">
      <c r="B801" s="89" t="s">
        <v>7815</v>
      </c>
      <c r="C801" s="90" t="s">
        <v>7816</v>
      </c>
      <c r="D801" s="91" t="s">
        <v>6301</v>
      </c>
      <c r="E801" s="92">
        <v>831.98</v>
      </c>
      <c r="F801" s="92">
        <v>86.44</v>
      </c>
      <c r="G801" s="92">
        <v>918.42</v>
      </c>
      <c r="H801" s="68">
        <v>9</v>
      </c>
      <c r="I801" s="68"/>
    </row>
    <row r="802" spans="2:9" x14ac:dyDescent="0.3">
      <c r="B802" s="89" t="s">
        <v>7817</v>
      </c>
      <c r="C802" s="90" t="s">
        <v>7818</v>
      </c>
      <c r="D802" s="91"/>
      <c r="E802" s="92"/>
      <c r="F802" s="92"/>
      <c r="G802" s="92"/>
      <c r="H802" s="68">
        <v>5</v>
      </c>
      <c r="I802" s="68"/>
    </row>
    <row r="803" spans="2:9" x14ac:dyDescent="0.3">
      <c r="B803" s="89" t="s">
        <v>7819</v>
      </c>
      <c r="C803" s="90" t="s">
        <v>7820</v>
      </c>
      <c r="D803" s="91" t="s">
        <v>6301</v>
      </c>
      <c r="E803" s="92">
        <v>765.82</v>
      </c>
      <c r="F803" s="92">
        <v>56.02</v>
      </c>
      <c r="G803" s="92">
        <v>821.84</v>
      </c>
      <c r="H803" s="68">
        <v>9</v>
      </c>
      <c r="I803" s="68"/>
    </row>
    <row r="804" spans="2:9" x14ac:dyDescent="0.3">
      <c r="B804" s="89" t="s">
        <v>7821</v>
      </c>
      <c r="C804" s="90" t="s">
        <v>7822</v>
      </c>
      <c r="D804" s="91" t="s">
        <v>6301</v>
      </c>
      <c r="E804" s="92">
        <v>208.28</v>
      </c>
      <c r="F804" s="92"/>
      <c r="G804" s="92">
        <v>208.28</v>
      </c>
      <c r="H804" s="68">
        <v>9</v>
      </c>
      <c r="I804" s="68"/>
    </row>
    <row r="805" spans="2:9" ht="28.8" x14ac:dyDescent="0.3">
      <c r="B805" s="89" t="s">
        <v>7823</v>
      </c>
      <c r="C805" s="90" t="s">
        <v>7824</v>
      </c>
      <c r="D805" s="91" t="s">
        <v>6301</v>
      </c>
      <c r="E805" s="92">
        <v>523.08000000000004</v>
      </c>
      <c r="F805" s="92"/>
      <c r="G805" s="92">
        <v>523.08000000000004</v>
      </c>
      <c r="H805" s="68">
        <v>9</v>
      </c>
      <c r="I805" s="68"/>
    </row>
    <row r="806" spans="2:9" x14ac:dyDescent="0.3">
      <c r="B806" s="89" t="s">
        <v>7825</v>
      </c>
      <c r="C806" s="90" t="s">
        <v>7826</v>
      </c>
      <c r="D806" s="91" t="s">
        <v>6301</v>
      </c>
      <c r="E806" s="92">
        <v>875.82</v>
      </c>
      <c r="F806" s="92">
        <v>56.02</v>
      </c>
      <c r="G806" s="92">
        <v>931.84</v>
      </c>
      <c r="H806" s="68">
        <v>9</v>
      </c>
      <c r="I806" s="68"/>
    </row>
    <row r="807" spans="2:9" ht="28.8" x14ac:dyDescent="0.3">
      <c r="B807" s="89" t="s">
        <v>7827</v>
      </c>
      <c r="C807" s="90" t="s">
        <v>7828</v>
      </c>
      <c r="D807" s="91" t="s">
        <v>6301</v>
      </c>
      <c r="E807" s="92">
        <v>110.71</v>
      </c>
      <c r="F807" s="92"/>
      <c r="G807" s="92">
        <v>110.71</v>
      </c>
      <c r="H807" s="68">
        <v>9</v>
      </c>
      <c r="I807" s="68"/>
    </row>
    <row r="808" spans="2:9" ht="28.8" x14ac:dyDescent="0.3">
      <c r="B808" s="89" t="s">
        <v>7829</v>
      </c>
      <c r="C808" s="90" t="s">
        <v>7830</v>
      </c>
      <c r="D808" s="91" t="s">
        <v>6301</v>
      </c>
      <c r="E808" s="92">
        <v>143.36000000000001</v>
      </c>
      <c r="F808" s="92"/>
      <c r="G808" s="92">
        <v>143.36000000000001</v>
      </c>
      <c r="H808" s="68">
        <v>9</v>
      </c>
      <c r="I808" s="68"/>
    </row>
    <row r="809" spans="2:9" ht="28.8" x14ac:dyDescent="0.3">
      <c r="B809" s="89" t="s">
        <v>7831</v>
      </c>
      <c r="C809" s="90" t="s">
        <v>7832</v>
      </c>
      <c r="D809" s="91" t="s">
        <v>6301</v>
      </c>
      <c r="E809" s="92">
        <v>131.52000000000001</v>
      </c>
      <c r="F809" s="92"/>
      <c r="G809" s="92">
        <v>131.52000000000001</v>
      </c>
      <c r="H809" s="68">
        <v>9</v>
      </c>
      <c r="I809" s="68"/>
    </row>
    <row r="810" spans="2:9" ht="28.8" x14ac:dyDescent="0.3">
      <c r="B810" s="89" t="s">
        <v>7833</v>
      </c>
      <c r="C810" s="90" t="s">
        <v>7834</v>
      </c>
      <c r="D810" s="91" t="s">
        <v>6301</v>
      </c>
      <c r="E810" s="92">
        <v>139.33000000000001</v>
      </c>
      <c r="F810" s="92"/>
      <c r="G810" s="92">
        <v>139.33000000000001</v>
      </c>
      <c r="H810" s="68">
        <v>9</v>
      </c>
      <c r="I810" s="68"/>
    </row>
    <row r="811" spans="2:9" ht="28.8" x14ac:dyDescent="0.3">
      <c r="B811" s="89" t="s">
        <v>7835</v>
      </c>
      <c r="C811" s="90" t="s">
        <v>7836</v>
      </c>
      <c r="D811" s="91" t="s">
        <v>6301</v>
      </c>
      <c r="E811" s="92">
        <v>130.41</v>
      </c>
      <c r="F811" s="92"/>
      <c r="G811" s="92">
        <v>130.41</v>
      </c>
      <c r="H811" s="68">
        <v>9</v>
      </c>
      <c r="I811" s="68"/>
    </row>
    <row r="812" spans="2:9" ht="28.8" x14ac:dyDescent="0.3">
      <c r="B812" s="89" t="s">
        <v>7837</v>
      </c>
      <c r="C812" s="90" t="s">
        <v>7838</v>
      </c>
      <c r="D812" s="91" t="s">
        <v>6301</v>
      </c>
      <c r="E812" s="92">
        <v>116.18</v>
      </c>
      <c r="F812" s="92"/>
      <c r="G812" s="92">
        <v>116.18</v>
      </c>
      <c r="H812" s="68">
        <v>9</v>
      </c>
      <c r="I812" s="68"/>
    </row>
    <row r="813" spans="2:9" ht="28.8" x14ac:dyDescent="0.3">
      <c r="B813" s="89" t="s">
        <v>7839</v>
      </c>
      <c r="C813" s="90" t="s">
        <v>7840</v>
      </c>
      <c r="D813" s="91" t="s">
        <v>6301</v>
      </c>
      <c r="E813" s="92">
        <v>155.41</v>
      </c>
      <c r="F813" s="92"/>
      <c r="G813" s="92">
        <v>155.41</v>
      </c>
      <c r="H813" s="68">
        <v>9</v>
      </c>
      <c r="I813" s="68"/>
    </row>
    <row r="814" spans="2:9" ht="28.8" x14ac:dyDescent="0.3">
      <c r="B814" s="89" t="s">
        <v>7841</v>
      </c>
      <c r="C814" s="90" t="s">
        <v>7842</v>
      </c>
      <c r="D814" s="91" t="s">
        <v>6301</v>
      </c>
      <c r="E814" s="92">
        <v>115.83</v>
      </c>
      <c r="F814" s="92"/>
      <c r="G814" s="92">
        <v>115.83</v>
      </c>
      <c r="H814" s="68">
        <v>9</v>
      </c>
      <c r="I814" s="68"/>
    </row>
    <row r="815" spans="2:9" ht="28.8" x14ac:dyDescent="0.3">
      <c r="B815" s="89" t="s">
        <v>7843</v>
      </c>
      <c r="C815" s="90" t="s">
        <v>7844</v>
      </c>
      <c r="D815" s="91" t="s">
        <v>6301</v>
      </c>
      <c r="E815" s="92">
        <v>197</v>
      </c>
      <c r="F815" s="92"/>
      <c r="G815" s="92">
        <v>197</v>
      </c>
      <c r="H815" s="68">
        <v>9</v>
      </c>
      <c r="I815" s="68"/>
    </row>
    <row r="816" spans="2:9" ht="28.8" x14ac:dyDescent="0.3">
      <c r="B816" s="89" t="s">
        <v>7845</v>
      </c>
      <c r="C816" s="90" t="s">
        <v>7846</v>
      </c>
      <c r="D816" s="91" t="s">
        <v>6301</v>
      </c>
      <c r="E816" s="92">
        <v>170.4</v>
      </c>
      <c r="F816" s="92"/>
      <c r="G816" s="92">
        <v>170.4</v>
      </c>
      <c r="H816" s="68">
        <v>9</v>
      </c>
      <c r="I816" s="68"/>
    </row>
    <row r="817" spans="2:9" ht="28.8" x14ac:dyDescent="0.3">
      <c r="B817" s="89" t="s">
        <v>7847</v>
      </c>
      <c r="C817" s="90" t="s">
        <v>7848</v>
      </c>
      <c r="D817" s="91" t="s">
        <v>6301</v>
      </c>
      <c r="E817" s="92">
        <v>666.65</v>
      </c>
      <c r="F817" s="92"/>
      <c r="G817" s="92">
        <v>666.65</v>
      </c>
      <c r="H817" s="68">
        <v>9</v>
      </c>
      <c r="I817" s="68"/>
    </row>
    <row r="818" spans="2:9" ht="28.8" x14ac:dyDescent="0.3">
      <c r="B818" s="89" t="s">
        <v>7849</v>
      </c>
      <c r="C818" s="90" t="s">
        <v>7850</v>
      </c>
      <c r="D818" s="91" t="s">
        <v>6301</v>
      </c>
      <c r="E818" s="92">
        <v>647.87</v>
      </c>
      <c r="F818" s="92"/>
      <c r="G818" s="92">
        <v>647.87</v>
      </c>
      <c r="H818" s="68">
        <v>9</v>
      </c>
      <c r="I818" s="68"/>
    </row>
    <row r="819" spans="2:9" ht="28.8" x14ac:dyDescent="0.3">
      <c r="B819" s="89" t="s">
        <v>7851</v>
      </c>
      <c r="C819" s="90" t="s">
        <v>7852</v>
      </c>
      <c r="D819" s="91" t="s">
        <v>6301</v>
      </c>
      <c r="E819" s="92">
        <v>1253.75</v>
      </c>
      <c r="F819" s="92"/>
      <c r="G819" s="92">
        <v>1253.75</v>
      </c>
      <c r="H819" s="68">
        <v>9</v>
      </c>
      <c r="I819" s="68"/>
    </row>
    <row r="820" spans="2:9" x14ac:dyDescent="0.3">
      <c r="B820" s="89" t="s">
        <v>7853</v>
      </c>
      <c r="C820" s="90" t="s">
        <v>7854</v>
      </c>
      <c r="D820" s="91" t="s">
        <v>6301</v>
      </c>
      <c r="E820" s="92">
        <v>244.52</v>
      </c>
      <c r="F820" s="92">
        <v>51.97</v>
      </c>
      <c r="G820" s="92">
        <v>296.49</v>
      </c>
      <c r="H820" s="68">
        <v>9</v>
      </c>
      <c r="I820" s="68"/>
    </row>
    <row r="821" spans="2:9" ht="28.8" x14ac:dyDescent="0.3">
      <c r="B821" s="89" t="s">
        <v>7855</v>
      </c>
      <c r="C821" s="90" t="s">
        <v>7856</v>
      </c>
      <c r="D821" s="91" t="s">
        <v>6301</v>
      </c>
      <c r="E821" s="92">
        <v>215.4</v>
      </c>
      <c r="F821" s="92"/>
      <c r="G821" s="92">
        <v>215.4</v>
      </c>
      <c r="H821" s="68">
        <v>9</v>
      </c>
      <c r="I821" s="68"/>
    </row>
    <row r="822" spans="2:9" ht="28.8" x14ac:dyDescent="0.3">
      <c r="B822" s="89" t="s">
        <v>7857</v>
      </c>
      <c r="C822" s="90" t="s">
        <v>7858</v>
      </c>
      <c r="D822" s="91" t="s">
        <v>6301</v>
      </c>
      <c r="E822" s="92">
        <v>204.83</v>
      </c>
      <c r="F822" s="92"/>
      <c r="G822" s="92">
        <v>204.83</v>
      </c>
      <c r="H822" s="68">
        <v>9</v>
      </c>
      <c r="I822" s="68"/>
    </row>
    <row r="823" spans="2:9" ht="28.8" x14ac:dyDescent="0.3">
      <c r="B823" s="89" t="s">
        <v>7859</v>
      </c>
      <c r="C823" s="90" t="s">
        <v>7860</v>
      </c>
      <c r="D823" s="91" t="s">
        <v>6301</v>
      </c>
      <c r="E823" s="92">
        <v>205.32</v>
      </c>
      <c r="F823" s="92"/>
      <c r="G823" s="92">
        <v>205.32</v>
      </c>
      <c r="H823" s="68">
        <v>9</v>
      </c>
      <c r="I823" s="68"/>
    </row>
    <row r="824" spans="2:9" ht="28.8" x14ac:dyDescent="0.3">
      <c r="B824" s="89" t="s">
        <v>7861</v>
      </c>
      <c r="C824" s="90" t="s">
        <v>7862</v>
      </c>
      <c r="D824" s="91" t="s">
        <v>6301</v>
      </c>
      <c r="E824" s="92">
        <v>185.39</v>
      </c>
      <c r="F824" s="92"/>
      <c r="G824" s="92">
        <v>185.39</v>
      </c>
      <c r="H824" s="68">
        <v>9</v>
      </c>
      <c r="I824" s="68"/>
    </row>
    <row r="825" spans="2:9" ht="28.8" x14ac:dyDescent="0.3">
      <c r="B825" s="89" t="s">
        <v>7863</v>
      </c>
      <c r="C825" s="90" t="s">
        <v>7864</v>
      </c>
      <c r="D825" s="91" t="s">
        <v>6301</v>
      </c>
      <c r="E825" s="92">
        <v>204.31</v>
      </c>
      <c r="F825" s="92"/>
      <c r="G825" s="92">
        <v>204.31</v>
      </c>
      <c r="H825" s="68">
        <v>9</v>
      </c>
      <c r="I825" s="68"/>
    </row>
    <row r="826" spans="2:9" ht="28.8" x14ac:dyDescent="0.3">
      <c r="B826" s="89" t="s">
        <v>7865</v>
      </c>
      <c r="C826" s="90" t="s">
        <v>7866</v>
      </c>
      <c r="D826" s="91" t="s">
        <v>6301</v>
      </c>
      <c r="E826" s="92">
        <v>194.33</v>
      </c>
      <c r="F826" s="92"/>
      <c r="G826" s="92">
        <v>194.33</v>
      </c>
      <c r="H826" s="68">
        <v>9</v>
      </c>
      <c r="I826" s="68"/>
    </row>
    <row r="827" spans="2:9" x14ac:dyDescent="0.3">
      <c r="B827" s="89" t="s">
        <v>7867</v>
      </c>
      <c r="C827" s="90" t="s">
        <v>7868</v>
      </c>
      <c r="D827" s="91"/>
      <c r="E827" s="92"/>
      <c r="F827" s="92"/>
      <c r="G827" s="92"/>
      <c r="H827" s="68">
        <v>5</v>
      </c>
      <c r="I827" s="68"/>
    </row>
    <row r="828" spans="2:9" x14ac:dyDescent="0.3">
      <c r="B828" s="89" t="s">
        <v>7869</v>
      </c>
      <c r="C828" s="90" t="s">
        <v>7870</v>
      </c>
      <c r="D828" s="91" t="s">
        <v>6301</v>
      </c>
      <c r="E828" s="92">
        <v>90.32</v>
      </c>
      <c r="F828" s="92">
        <v>94.66</v>
      </c>
      <c r="G828" s="92">
        <v>184.98</v>
      </c>
      <c r="H828" s="68">
        <v>9</v>
      </c>
      <c r="I828" s="68"/>
    </row>
    <row r="829" spans="2:9" x14ac:dyDescent="0.3">
      <c r="B829" s="89" t="s">
        <v>7871</v>
      </c>
      <c r="C829" s="90" t="s">
        <v>7872</v>
      </c>
      <c r="D829" s="91"/>
      <c r="E829" s="92"/>
      <c r="F829" s="92"/>
      <c r="G829" s="92"/>
      <c r="H829" s="68">
        <v>5</v>
      </c>
      <c r="I829" s="68"/>
    </row>
    <row r="830" spans="2:9" x14ac:dyDescent="0.3">
      <c r="B830" s="89" t="s">
        <v>7873</v>
      </c>
      <c r="C830" s="90" t="s">
        <v>7874</v>
      </c>
      <c r="D830" s="91" t="s">
        <v>6301</v>
      </c>
      <c r="E830" s="92"/>
      <c r="F830" s="92">
        <v>32.159999999999997</v>
      </c>
      <c r="G830" s="92">
        <v>32.159999999999997</v>
      </c>
      <c r="H830" s="68">
        <v>9</v>
      </c>
      <c r="I830" s="68"/>
    </row>
    <row r="831" spans="2:9" x14ac:dyDescent="0.3">
      <c r="B831" s="89" t="s">
        <v>7875</v>
      </c>
      <c r="C831" s="90" t="s">
        <v>7876</v>
      </c>
      <c r="D831" s="91" t="s">
        <v>6249</v>
      </c>
      <c r="E831" s="92">
        <v>2.09</v>
      </c>
      <c r="F831" s="92">
        <v>4.41</v>
      </c>
      <c r="G831" s="92">
        <v>6.5</v>
      </c>
      <c r="H831" s="68">
        <v>9</v>
      </c>
      <c r="I831" s="68"/>
    </row>
    <row r="832" spans="2:9" x14ac:dyDescent="0.3">
      <c r="B832" s="89" t="s">
        <v>7877</v>
      </c>
      <c r="C832" s="90" t="s">
        <v>7878</v>
      </c>
      <c r="D832" s="91" t="s">
        <v>6249</v>
      </c>
      <c r="E832" s="92">
        <v>2.69</v>
      </c>
      <c r="F832" s="92">
        <v>4.41</v>
      </c>
      <c r="G832" s="92">
        <v>7.1</v>
      </c>
      <c r="H832" s="68">
        <v>9</v>
      </c>
      <c r="I832" s="68"/>
    </row>
    <row r="833" spans="2:9" x14ac:dyDescent="0.3">
      <c r="B833" s="89" t="s">
        <v>7879</v>
      </c>
      <c r="C833" s="90" t="s">
        <v>7880</v>
      </c>
      <c r="D833" s="91" t="s">
        <v>6249</v>
      </c>
      <c r="E833" s="92">
        <v>3.3</v>
      </c>
      <c r="F833" s="92">
        <v>4.41</v>
      </c>
      <c r="G833" s="92">
        <v>7.71</v>
      </c>
      <c r="H833" s="68">
        <v>9</v>
      </c>
      <c r="I833" s="68"/>
    </row>
    <row r="834" spans="2:9" x14ac:dyDescent="0.3">
      <c r="B834" s="89" t="s">
        <v>7881</v>
      </c>
      <c r="C834" s="90" t="s">
        <v>7882</v>
      </c>
      <c r="D834" s="91" t="s">
        <v>6249</v>
      </c>
      <c r="E834" s="92">
        <v>3.52</v>
      </c>
      <c r="F834" s="92">
        <v>4.41</v>
      </c>
      <c r="G834" s="92">
        <v>7.93</v>
      </c>
      <c r="H834" s="68">
        <v>9</v>
      </c>
      <c r="I834" s="68"/>
    </row>
    <row r="835" spans="2:9" x14ac:dyDescent="0.3">
      <c r="B835" s="89" t="s">
        <v>7883</v>
      </c>
      <c r="C835" s="90" t="s">
        <v>7884</v>
      </c>
      <c r="D835" s="91" t="s">
        <v>6249</v>
      </c>
      <c r="E835" s="92">
        <v>4.71</v>
      </c>
      <c r="F835" s="92">
        <v>4.41</v>
      </c>
      <c r="G835" s="92">
        <v>9.1199999999999992</v>
      </c>
      <c r="H835" s="68">
        <v>9</v>
      </c>
      <c r="I835" s="68"/>
    </row>
    <row r="836" spans="2:9" x14ac:dyDescent="0.3">
      <c r="B836" s="89" t="s">
        <v>7885</v>
      </c>
      <c r="C836" s="90" t="s">
        <v>7886</v>
      </c>
      <c r="D836" s="91"/>
      <c r="E836" s="92"/>
      <c r="F836" s="92"/>
      <c r="G836" s="92"/>
      <c r="H836" s="68">
        <v>2</v>
      </c>
      <c r="I836" s="68"/>
    </row>
    <row r="837" spans="2:9" x14ac:dyDescent="0.3">
      <c r="B837" s="89" t="s">
        <v>7887</v>
      </c>
      <c r="C837" s="90" t="s">
        <v>7888</v>
      </c>
      <c r="D837" s="91"/>
      <c r="E837" s="92"/>
      <c r="F837" s="92"/>
      <c r="G837" s="92"/>
      <c r="H837" s="68">
        <v>5</v>
      </c>
      <c r="I837" s="68"/>
    </row>
    <row r="838" spans="2:9" x14ac:dyDescent="0.3">
      <c r="B838" s="89" t="s">
        <v>4660</v>
      </c>
      <c r="C838" s="90" t="s">
        <v>7889</v>
      </c>
      <c r="D838" s="91" t="s">
        <v>6301</v>
      </c>
      <c r="E838" s="92">
        <v>98.34</v>
      </c>
      <c r="F838" s="92">
        <v>40.200000000000003</v>
      </c>
      <c r="G838" s="92">
        <v>138.54</v>
      </c>
      <c r="H838" s="68">
        <v>9</v>
      </c>
      <c r="I838" s="68"/>
    </row>
    <row r="839" spans="2:9" x14ac:dyDescent="0.3">
      <c r="B839" s="89" t="s">
        <v>7890</v>
      </c>
      <c r="C839" s="90" t="s">
        <v>7891</v>
      </c>
      <c r="D839" s="91" t="s">
        <v>6301</v>
      </c>
      <c r="E839" s="92">
        <v>105.54</v>
      </c>
      <c r="F839" s="92">
        <v>41.81</v>
      </c>
      <c r="G839" s="92">
        <v>147.35</v>
      </c>
      <c r="H839" s="68">
        <v>9</v>
      </c>
      <c r="I839" s="68"/>
    </row>
    <row r="840" spans="2:9" x14ac:dyDescent="0.3">
      <c r="B840" s="89" t="s">
        <v>7892</v>
      </c>
      <c r="C840" s="90" t="s">
        <v>7893</v>
      </c>
      <c r="D840" s="91" t="s">
        <v>6301</v>
      </c>
      <c r="E840" s="92">
        <v>112.75</v>
      </c>
      <c r="F840" s="92">
        <v>43.41</v>
      </c>
      <c r="G840" s="92">
        <v>156.16</v>
      </c>
      <c r="H840" s="68">
        <v>9</v>
      </c>
      <c r="I840" s="68"/>
    </row>
    <row r="841" spans="2:9" x14ac:dyDescent="0.3">
      <c r="B841" s="89" t="s">
        <v>7894</v>
      </c>
      <c r="C841" s="90" t="s">
        <v>7895</v>
      </c>
      <c r="D841" s="91" t="s">
        <v>6301</v>
      </c>
      <c r="E841" s="92">
        <v>123.73</v>
      </c>
      <c r="F841" s="92">
        <v>46.63</v>
      </c>
      <c r="G841" s="92">
        <v>170.36</v>
      </c>
      <c r="H841" s="68">
        <v>9</v>
      </c>
      <c r="I841" s="68"/>
    </row>
    <row r="842" spans="2:9" x14ac:dyDescent="0.3">
      <c r="B842" s="89" t="s">
        <v>7896</v>
      </c>
      <c r="C842" s="90" t="s">
        <v>7897</v>
      </c>
      <c r="D842" s="91" t="s">
        <v>6301</v>
      </c>
      <c r="E842" s="92">
        <v>67.099999999999994</v>
      </c>
      <c r="F842" s="92">
        <v>30.55</v>
      </c>
      <c r="G842" s="92">
        <v>97.65</v>
      </c>
      <c r="H842" s="68">
        <v>9</v>
      </c>
      <c r="I842" s="68"/>
    </row>
    <row r="843" spans="2:9" ht="28.8" x14ac:dyDescent="0.3">
      <c r="B843" s="89" t="s">
        <v>7898</v>
      </c>
      <c r="C843" s="90" t="s">
        <v>7899</v>
      </c>
      <c r="D843" s="91" t="s">
        <v>6301</v>
      </c>
      <c r="E843" s="92">
        <v>74.31</v>
      </c>
      <c r="F843" s="92">
        <v>32.159999999999997</v>
      </c>
      <c r="G843" s="92">
        <v>106.47</v>
      </c>
      <c r="H843" s="68">
        <v>9</v>
      </c>
      <c r="I843" s="68"/>
    </row>
    <row r="844" spans="2:9" ht="28.8" x14ac:dyDescent="0.3">
      <c r="B844" s="89" t="s">
        <v>7900</v>
      </c>
      <c r="C844" s="90" t="s">
        <v>7901</v>
      </c>
      <c r="D844" s="91" t="s">
        <v>6301</v>
      </c>
      <c r="E844" s="92">
        <v>81.510000000000005</v>
      </c>
      <c r="F844" s="92">
        <v>33.770000000000003</v>
      </c>
      <c r="G844" s="92">
        <v>115.28</v>
      </c>
      <c r="H844" s="68">
        <v>9</v>
      </c>
      <c r="I844" s="68"/>
    </row>
    <row r="845" spans="2:9" ht="28.8" x14ac:dyDescent="0.3">
      <c r="B845" s="89" t="s">
        <v>7902</v>
      </c>
      <c r="C845" s="90" t="s">
        <v>7903</v>
      </c>
      <c r="D845" s="91" t="s">
        <v>6301</v>
      </c>
      <c r="E845" s="92">
        <v>89.05</v>
      </c>
      <c r="F845" s="92">
        <v>36.99</v>
      </c>
      <c r="G845" s="92">
        <v>126.04</v>
      </c>
      <c r="H845" s="68">
        <v>9</v>
      </c>
      <c r="I845" s="68"/>
    </row>
    <row r="846" spans="2:9" x14ac:dyDescent="0.3">
      <c r="B846" s="89" t="s">
        <v>7904</v>
      </c>
      <c r="C846" s="90" t="s">
        <v>7905</v>
      </c>
      <c r="D846" s="91" t="s">
        <v>6301</v>
      </c>
      <c r="E846" s="92">
        <v>76.150000000000006</v>
      </c>
      <c r="F846" s="92">
        <v>38.590000000000003</v>
      </c>
      <c r="G846" s="92">
        <v>114.74</v>
      </c>
      <c r="H846" s="68">
        <v>9</v>
      </c>
      <c r="I846" s="68"/>
    </row>
    <row r="847" spans="2:9" x14ac:dyDescent="0.3">
      <c r="B847" s="89" t="s">
        <v>7906</v>
      </c>
      <c r="C847" s="90" t="s">
        <v>7907</v>
      </c>
      <c r="D847" s="91" t="s">
        <v>6301</v>
      </c>
      <c r="E847" s="92">
        <v>56.96</v>
      </c>
      <c r="F847" s="92">
        <v>28.95</v>
      </c>
      <c r="G847" s="92">
        <v>85.91</v>
      </c>
      <c r="H847" s="68">
        <v>9</v>
      </c>
      <c r="I847" s="68"/>
    </row>
    <row r="848" spans="2:9" x14ac:dyDescent="0.3">
      <c r="B848" s="89" t="s">
        <v>7908</v>
      </c>
      <c r="C848" s="90" t="s">
        <v>7909</v>
      </c>
      <c r="D848" s="91" t="s">
        <v>6301</v>
      </c>
      <c r="E848" s="92">
        <v>69.680000000000007</v>
      </c>
      <c r="F848" s="92">
        <v>20.91</v>
      </c>
      <c r="G848" s="92">
        <v>90.59</v>
      </c>
      <c r="H848" s="68">
        <v>9</v>
      </c>
      <c r="I848" s="68"/>
    </row>
    <row r="849" spans="2:9" x14ac:dyDescent="0.3">
      <c r="B849" s="89" t="s">
        <v>7910</v>
      </c>
      <c r="C849" s="90" t="s">
        <v>7911</v>
      </c>
      <c r="D849" s="91" t="s">
        <v>6301</v>
      </c>
      <c r="E849" s="92">
        <v>21.44</v>
      </c>
      <c r="F849" s="92">
        <v>4.0999999999999996</v>
      </c>
      <c r="G849" s="92">
        <v>25.54</v>
      </c>
      <c r="H849" s="68">
        <v>9</v>
      </c>
      <c r="I849" s="68"/>
    </row>
    <row r="850" spans="2:9" x14ac:dyDescent="0.3">
      <c r="B850" s="89" t="s">
        <v>7912</v>
      </c>
      <c r="C850" s="90" t="s">
        <v>7913</v>
      </c>
      <c r="D850" s="91" t="s">
        <v>6301</v>
      </c>
      <c r="E850" s="92">
        <v>13.54</v>
      </c>
      <c r="F850" s="92">
        <v>4.0999999999999996</v>
      </c>
      <c r="G850" s="92">
        <v>17.64</v>
      </c>
      <c r="H850" s="68">
        <v>9</v>
      </c>
      <c r="I850" s="68"/>
    </row>
    <row r="851" spans="2:9" x14ac:dyDescent="0.3">
      <c r="B851" s="89" t="s">
        <v>7914</v>
      </c>
      <c r="C851" s="90" t="s">
        <v>7915</v>
      </c>
      <c r="D851" s="91"/>
      <c r="E851" s="92"/>
      <c r="F851" s="92"/>
      <c r="G851" s="92"/>
      <c r="H851" s="68">
        <v>5</v>
      </c>
      <c r="I851" s="68"/>
    </row>
    <row r="852" spans="2:9" x14ac:dyDescent="0.3">
      <c r="B852" s="89" t="s">
        <v>7916</v>
      </c>
      <c r="C852" s="90" t="s">
        <v>7917</v>
      </c>
      <c r="D852" s="91" t="s">
        <v>6812</v>
      </c>
      <c r="E852" s="92">
        <v>17.170000000000002</v>
      </c>
      <c r="F852" s="92"/>
      <c r="G852" s="92">
        <v>17.170000000000002</v>
      </c>
      <c r="H852" s="68">
        <v>9</v>
      </c>
      <c r="I852" s="68"/>
    </row>
    <row r="853" spans="2:9" x14ac:dyDescent="0.3">
      <c r="B853" s="89" t="s">
        <v>7918</v>
      </c>
      <c r="C853" s="90" t="s">
        <v>7919</v>
      </c>
      <c r="D853" s="91" t="s">
        <v>6812</v>
      </c>
      <c r="E853" s="92"/>
      <c r="F853" s="92">
        <v>4.24</v>
      </c>
      <c r="G853" s="92">
        <v>4.24</v>
      </c>
      <c r="H853" s="68">
        <v>9</v>
      </c>
      <c r="I853" s="68"/>
    </row>
    <row r="854" spans="2:9" x14ac:dyDescent="0.3">
      <c r="B854" s="89" t="s">
        <v>7920</v>
      </c>
      <c r="C854" s="90" t="s">
        <v>7921</v>
      </c>
      <c r="D854" s="91" t="s">
        <v>6812</v>
      </c>
      <c r="E854" s="92">
        <v>19.100000000000001</v>
      </c>
      <c r="F854" s="92"/>
      <c r="G854" s="92">
        <v>19.100000000000001</v>
      </c>
      <c r="H854" s="68">
        <v>9</v>
      </c>
      <c r="I854" s="68"/>
    </row>
    <row r="855" spans="2:9" ht="28.8" x14ac:dyDescent="0.3">
      <c r="B855" s="89" t="s">
        <v>7922</v>
      </c>
      <c r="C855" s="90" t="s">
        <v>7923</v>
      </c>
      <c r="D855" s="91" t="s">
        <v>6812</v>
      </c>
      <c r="E855" s="92">
        <v>16.5</v>
      </c>
      <c r="F855" s="92"/>
      <c r="G855" s="92">
        <v>16.5</v>
      </c>
      <c r="H855" s="68">
        <v>9</v>
      </c>
      <c r="I855" s="68"/>
    </row>
    <row r="856" spans="2:9" ht="28.8" x14ac:dyDescent="0.3">
      <c r="B856" s="89" t="s">
        <v>7924</v>
      </c>
      <c r="C856" s="90" t="s">
        <v>7925</v>
      </c>
      <c r="D856" s="91" t="s">
        <v>6812</v>
      </c>
      <c r="E856" s="92">
        <v>17.829999999999998</v>
      </c>
      <c r="F856" s="92"/>
      <c r="G856" s="92">
        <v>17.829999999999998</v>
      </c>
      <c r="H856" s="68">
        <v>9</v>
      </c>
      <c r="I856" s="68"/>
    </row>
    <row r="857" spans="2:9" ht="28.8" x14ac:dyDescent="0.3">
      <c r="B857" s="89" t="s">
        <v>7926</v>
      </c>
      <c r="C857" s="90" t="s">
        <v>7927</v>
      </c>
      <c r="D857" s="91" t="s">
        <v>6812</v>
      </c>
      <c r="E857" s="92">
        <v>13</v>
      </c>
      <c r="F857" s="92">
        <v>4.24</v>
      </c>
      <c r="G857" s="92">
        <v>17.239999999999998</v>
      </c>
      <c r="H857" s="68">
        <v>9</v>
      </c>
      <c r="I857" s="68"/>
    </row>
    <row r="858" spans="2:9" x14ac:dyDescent="0.3">
      <c r="B858" s="89" t="s">
        <v>7928</v>
      </c>
      <c r="C858" s="90" t="s">
        <v>7929</v>
      </c>
      <c r="D858" s="91"/>
      <c r="E858" s="92"/>
      <c r="F858" s="92"/>
      <c r="G858" s="92"/>
      <c r="H858" s="68">
        <v>5</v>
      </c>
      <c r="I858" s="68"/>
    </row>
    <row r="859" spans="2:9" x14ac:dyDescent="0.3">
      <c r="B859" s="89" t="s">
        <v>7930</v>
      </c>
      <c r="C859" s="90" t="s">
        <v>7931</v>
      </c>
      <c r="D859" s="91" t="s">
        <v>6382</v>
      </c>
      <c r="E859" s="92">
        <v>2560.23</v>
      </c>
      <c r="F859" s="92">
        <v>622.19000000000005</v>
      </c>
      <c r="G859" s="92">
        <v>3182.42</v>
      </c>
      <c r="H859" s="68">
        <v>9</v>
      </c>
      <c r="I859" s="68"/>
    </row>
    <row r="860" spans="2:9" x14ac:dyDescent="0.3">
      <c r="B860" s="89" t="s">
        <v>7932</v>
      </c>
      <c r="C860" s="90" t="s">
        <v>7933</v>
      </c>
      <c r="D860" s="91" t="s">
        <v>6382</v>
      </c>
      <c r="E860" s="92">
        <v>2486.2600000000002</v>
      </c>
      <c r="F860" s="92">
        <v>686.11</v>
      </c>
      <c r="G860" s="92">
        <v>3172.37</v>
      </c>
      <c r="H860" s="68">
        <v>9</v>
      </c>
      <c r="I860" s="68"/>
    </row>
    <row r="861" spans="2:9" x14ac:dyDescent="0.3">
      <c r="B861" s="89" t="s">
        <v>7934</v>
      </c>
      <c r="C861" s="90" t="s">
        <v>7935</v>
      </c>
      <c r="D861" s="91" t="s">
        <v>6382</v>
      </c>
      <c r="E861" s="92">
        <v>2267.63</v>
      </c>
      <c r="F861" s="92">
        <v>591.70000000000005</v>
      </c>
      <c r="G861" s="92">
        <v>2859.33</v>
      </c>
      <c r="H861" s="68">
        <v>9</v>
      </c>
      <c r="I861" s="68"/>
    </row>
    <row r="862" spans="2:9" x14ac:dyDescent="0.3">
      <c r="B862" s="89" t="s">
        <v>7936</v>
      </c>
      <c r="C862" s="90" t="s">
        <v>7937</v>
      </c>
      <c r="D862" s="91" t="s">
        <v>6382</v>
      </c>
      <c r="E862" s="92">
        <v>2028.59</v>
      </c>
      <c r="F862" s="92">
        <v>585.74</v>
      </c>
      <c r="G862" s="92">
        <v>2614.33</v>
      </c>
      <c r="H862" s="68">
        <v>9</v>
      </c>
      <c r="I862" s="68"/>
    </row>
    <row r="863" spans="2:9" x14ac:dyDescent="0.3">
      <c r="B863" s="89" t="s">
        <v>7938</v>
      </c>
      <c r="C863" s="90" t="s">
        <v>7939</v>
      </c>
      <c r="D863" s="91" t="s">
        <v>6382</v>
      </c>
      <c r="E863" s="92">
        <v>2185.17</v>
      </c>
      <c r="F863" s="92">
        <v>627.37</v>
      </c>
      <c r="G863" s="92">
        <v>2812.54</v>
      </c>
      <c r="H863" s="68">
        <v>9</v>
      </c>
      <c r="I863" s="68"/>
    </row>
    <row r="864" spans="2:9" x14ac:dyDescent="0.3">
      <c r="B864" s="89" t="s">
        <v>7940</v>
      </c>
      <c r="C864" s="90" t="s">
        <v>7941</v>
      </c>
      <c r="D864" s="91"/>
      <c r="E864" s="92"/>
      <c r="F864" s="92"/>
      <c r="G864" s="92"/>
      <c r="H864" s="68">
        <v>5</v>
      </c>
      <c r="I864" s="68"/>
    </row>
    <row r="865" spans="2:9" x14ac:dyDescent="0.3">
      <c r="B865" s="89" t="s">
        <v>7942</v>
      </c>
      <c r="C865" s="90" t="s">
        <v>7943</v>
      </c>
      <c r="D865" s="91" t="s">
        <v>6382</v>
      </c>
      <c r="E865" s="92">
        <v>3484.12</v>
      </c>
      <c r="F865" s="92">
        <v>964.8</v>
      </c>
      <c r="G865" s="92">
        <v>4448.92</v>
      </c>
      <c r="H865" s="68">
        <v>9</v>
      </c>
      <c r="I865" s="68"/>
    </row>
    <row r="866" spans="2:9" x14ac:dyDescent="0.3">
      <c r="B866" s="89" t="s">
        <v>7944</v>
      </c>
      <c r="C866" s="90" t="s">
        <v>7945</v>
      </c>
      <c r="D866" s="91" t="s">
        <v>6357</v>
      </c>
      <c r="E866" s="92">
        <v>0.17</v>
      </c>
      <c r="F866" s="92">
        <v>4.5</v>
      </c>
      <c r="G866" s="92">
        <v>4.67</v>
      </c>
      <c r="H866" s="68">
        <v>9</v>
      </c>
      <c r="I866" s="68"/>
    </row>
    <row r="867" spans="2:9" x14ac:dyDescent="0.3">
      <c r="B867" s="89" t="s">
        <v>7946</v>
      </c>
      <c r="C867" s="90" t="s">
        <v>7947</v>
      </c>
      <c r="D867" s="91" t="s">
        <v>6357</v>
      </c>
      <c r="E867" s="92">
        <v>0.42</v>
      </c>
      <c r="F867" s="92">
        <v>11.9</v>
      </c>
      <c r="G867" s="92">
        <v>12.32</v>
      </c>
      <c r="H867" s="68">
        <v>9</v>
      </c>
      <c r="I867" s="68"/>
    </row>
    <row r="868" spans="2:9" x14ac:dyDescent="0.3">
      <c r="B868" s="89" t="s">
        <v>7948</v>
      </c>
      <c r="C868" s="90" t="s">
        <v>7949</v>
      </c>
      <c r="D868" s="91"/>
      <c r="E868" s="92"/>
      <c r="F868" s="92"/>
      <c r="G868" s="92"/>
      <c r="H868" s="68">
        <v>2</v>
      </c>
      <c r="I868" s="68"/>
    </row>
    <row r="869" spans="2:9" x14ac:dyDescent="0.3">
      <c r="B869" s="89" t="s">
        <v>7950</v>
      </c>
      <c r="C869" s="90" t="s">
        <v>7951</v>
      </c>
      <c r="D869" s="91"/>
      <c r="E869" s="92"/>
      <c r="F869" s="92"/>
      <c r="G869" s="92"/>
      <c r="H869" s="68">
        <v>5</v>
      </c>
      <c r="I869" s="68"/>
    </row>
    <row r="870" spans="2:9" x14ac:dyDescent="0.3">
      <c r="B870" s="89" t="s">
        <v>5020</v>
      </c>
      <c r="C870" s="90" t="s">
        <v>7952</v>
      </c>
      <c r="D870" s="91" t="s">
        <v>6301</v>
      </c>
      <c r="E870" s="92">
        <v>28.8</v>
      </c>
      <c r="F870" s="92">
        <v>23.34</v>
      </c>
      <c r="G870" s="92">
        <v>52.14</v>
      </c>
      <c r="H870" s="68">
        <v>9</v>
      </c>
      <c r="I870" s="68"/>
    </row>
    <row r="871" spans="2:9" x14ac:dyDescent="0.3">
      <c r="B871" s="89" t="s">
        <v>5029</v>
      </c>
      <c r="C871" s="90" t="s">
        <v>7953</v>
      </c>
      <c r="D871" s="91" t="s">
        <v>6301</v>
      </c>
      <c r="E871" s="92">
        <v>50.72</v>
      </c>
      <c r="F871" s="92">
        <v>23.34</v>
      </c>
      <c r="G871" s="92">
        <v>74.06</v>
      </c>
      <c r="H871" s="68">
        <v>9</v>
      </c>
      <c r="I871" s="68"/>
    </row>
    <row r="872" spans="2:9" x14ac:dyDescent="0.3">
      <c r="B872" s="89" t="s">
        <v>7954</v>
      </c>
      <c r="C872" s="90" t="s">
        <v>7955</v>
      </c>
      <c r="D872" s="91" t="s">
        <v>6301</v>
      </c>
      <c r="E872" s="92">
        <v>26.24</v>
      </c>
      <c r="F872" s="92">
        <v>23.34</v>
      </c>
      <c r="G872" s="92">
        <v>49.58</v>
      </c>
      <c r="H872" s="68">
        <v>9</v>
      </c>
      <c r="I872" s="68"/>
    </row>
    <row r="873" spans="2:9" x14ac:dyDescent="0.3">
      <c r="B873" s="89" t="s">
        <v>7956</v>
      </c>
      <c r="C873" s="90" t="s">
        <v>7957</v>
      </c>
      <c r="D873" s="91" t="s">
        <v>6301</v>
      </c>
      <c r="E873" s="92">
        <v>65.069999999999993</v>
      </c>
      <c r="F873" s="92">
        <v>35.01</v>
      </c>
      <c r="G873" s="92">
        <v>100.08</v>
      </c>
      <c r="H873" s="68">
        <v>9</v>
      </c>
      <c r="I873" s="68"/>
    </row>
    <row r="874" spans="2:9" x14ac:dyDescent="0.3">
      <c r="B874" s="89" t="s">
        <v>7958</v>
      </c>
      <c r="C874" s="90" t="s">
        <v>7959</v>
      </c>
      <c r="D874" s="91" t="s">
        <v>6301</v>
      </c>
      <c r="E874" s="92">
        <v>91.26</v>
      </c>
      <c r="F874" s="92">
        <v>35.01</v>
      </c>
      <c r="G874" s="92">
        <v>126.27</v>
      </c>
      <c r="H874" s="68">
        <v>9</v>
      </c>
      <c r="I874" s="68"/>
    </row>
    <row r="875" spans="2:9" x14ac:dyDescent="0.3">
      <c r="B875" s="89" t="s">
        <v>7960</v>
      </c>
      <c r="C875" s="90" t="s">
        <v>7961</v>
      </c>
      <c r="D875" s="91" t="s">
        <v>6357</v>
      </c>
      <c r="E875" s="92">
        <v>0.71</v>
      </c>
      <c r="F875" s="92">
        <v>10.29</v>
      </c>
      <c r="G875" s="92">
        <v>11</v>
      </c>
      <c r="H875" s="68">
        <v>9</v>
      </c>
      <c r="I875" s="68"/>
    </row>
    <row r="876" spans="2:9" ht="28.8" x14ac:dyDescent="0.3">
      <c r="B876" s="89" t="s">
        <v>7962</v>
      </c>
      <c r="C876" s="90" t="s">
        <v>7963</v>
      </c>
      <c r="D876" s="91" t="s">
        <v>6357</v>
      </c>
      <c r="E876" s="92">
        <v>10.050000000000001</v>
      </c>
      <c r="F876" s="92">
        <v>12.87</v>
      </c>
      <c r="G876" s="92">
        <v>22.92</v>
      </c>
      <c r="H876" s="68">
        <v>9</v>
      </c>
      <c r="I876" s="68"/>
    </row>
    <row r="877" spans="2:9" x14ac:dyDescent="0.3">
      <c r="B877" s="89" t="s">
        <v>7964</v>
      </c>
      <c r="C877" s="90" t="s">
        <v>7965</v>
      </c>
      <c r="D877" s="91" t="s">
        <v>6357</v>
      </c>
      <c r="E877" s="92">
        <v>15.07</v>
      </c>
      <c r="F877" s="92">
        <v>12.87</v>
      </c>
      <c r="G877" s="92">
        <v>27.94</v>
      </c>
      <c r="H877" s="68">
        <v>9</v>
      </c>
      <c r="I877" s="68"/>
    </row>
    <row r="878" spans="2:9" x14ac:dyDescent="0.3">
      <c r="B878" s="89" t="s">
        <v>7966</v>
      </c>
      <c r="C878" s="90" t="s">
        <v>7967</v>
      </c>
      <c r="D878" s="91"/>
      <c r="E878" s="92"/>
      <c r="F878" s="92"/>
      <c r="G878" s="92"/>
      <c r="H878" s="68">
        <v>5</v>
      </c>
      <c r="I878" s="68"/>
    </row>
    <row r="879" spans="2:9" ht="28.8" x14ac:dyDescent="0.3">
      <c r="B879" s="89" t="s">
        <v>5096</v>
      </c>
      <c r="C879" s="90" t="s">
        <v>7968</v>
      </c>
      <c r="D879" s="91" t="s">
        <v>6301</v>
      </c>
      <c r="E879" s="92">
        <v>37.99</v>
      </c>
      <c r="F879" s="92">
        <v>12.87</v>
      </c>
      <c r="G879" s="92">
        <v>50.86</v>
      </c>
      <c r="H879" s="68">
        <v>9</v>
      </c>
      <c r="I879" s="68"/>
    </row>
    <row r="880" spans="2:9" ht="28.8" x14ac:dyDescent="0.3">
      <c r="B880" s="89" t="s">
        <v>7969</v>
      </c>
      <c r="C880" s="90" t="s">
        <v>7970</v>
      </c>
      <c r="D880" s="91" t="s">
        <v>6301</v>
      </c>
      <c r="E880" s="92">
        <v>51.99</v>
      </c>
      <c r="F880" s="92">
        <v>12.87</v>
      </c>
      <c r="G880" s="92">
        <v>64.86</v>
      </c>
      <c r="H880" s="68">
        <v>9</v>
      </c>
      <c r="I880" s="68"/>
    </row>
    <row r="881" spans="2:9" ht="28.8" x14ac:dyDescent="0.3">
      <c r="B881" s="89" t="s">
        <v>7971</v>
      </c>
      <c r="C881" s="90" t="s">
        <v>7972</v>
      </c>
      <c r="D881" s="91" t="s">
        <v>6301</v>
      </c>
      <c r="E881" s="92">
        <v>111.8</v>
      </c>
      <c r="F881" s="92">
        <v>12.87</v>
      </c>
      <c r="G881" s="92">
        <v>124.67</v>
      </c>
      <c r="H881" s="68">
        <v>9</v>
      </c>
      <c r="I881" s="68"/>
    </row>
    <row r="882" spans="2:9" x14ac:dyDescent="0.3">
      <c r="B882" s="89" t="s">
        <v>7973</v>
      </c>
      <c r="C882" s="90" t="s">
        <v>7974</v>
      </c>
      <c r="D882" s="91" t="s">
        <v>6301</v>
      </c>
      <c r="E882" s="92">
        <v>119.01</v>
      </c>
      <c r="F882" s="92">
        <v>12.87</v>
      </c>
      <c r="G882" s="92">
        <v>131.88</v>
      </c>
      <c r="H882" s="68">
        <v>9</v>
      </c>
      <c r="I882" s="68"/>
    </row>
    <row r="883" spans="2:9" ht="28.8" x14ac:dyDescent="0.3">
      <c r="B883" s="89" t="s">
        <v>5282</v>
      </c>
      <c r="C883" s="90" t="s">
        <v>7975</v>
      </c>
      <c r="D883" s="91" t="s">
        <v>6357</v>
      </c>
      <c r="E883" s="92">
        <v>65.680000000000007</v>
      </c>
      <c r="F883" s="92">
        <v>6.43</v>
      </c>
      <c r="G883" s="92">
        <v>72.11</v>
      </c>
      <c r="H883" s="68">
        <v>9</v>
      </c>
      <c r="I883" s="68"/>
    </row>
    <row r="884" spans="2:9" ht="28.8" x14ac:dyDescent="0.3">
      <c r="B884" s="89" t="s">
        <v>5302</v>
      </c>
      <c r="C884" s="90" t="s">
        <v>7976</v>
      </c>
      <c r="D884" s="91" t="s">
        <v>6357</v>
      </c>
      <c r="E884" s="92">
        <v>58.11</v>
      </c>
      <c r="F884" s="92">
        <v>6.43</v>
      </c>
      <c r="G884" s="92">
        <v>64.540000000000006</v>
      </c>
      <c r="H884" s="68">
        <v>9</v>
      </c>
      <c r="I884" s="68"/>
    </row>
    <row r="885" spans="2:9" ht="28.8" x14ac:dyDescent="0.3">
      <c r="B885" s="89" t="s">
        <v>5322</v>
      </c>
      <c r="C885" s="90" t="s">
        <v>7977</v>
      </c>
      <c r="D885" s="91" t="s">
        <v>6357</v>
      </c>
      <c r="E885" s="92">
        <v>93.39</v>
      </c>
      <c r="F885" s="92">
        <v>6.43</v>
      </c>
      <c r="G885" s="92">
        <v>99.82</v>
      </c>
      <c r="H885" s="68">
        <v>9</v>
      </c>
      <c r="I885" s="68"/>
    </row>
    <row r="886" spans="2:9" ht="28.8" x14ac:dyDescent="0.3">
      <c r="B886" s="89" t="s">
        <v>7978</v>
      </c>
      <c r="C886" s="90" t="s">
        <v>7979</v>
      </c>
      <c r="D886" s="91" t="s">
        <v>6357</v>
      </c>
      <c r="E886" s="92">
        <v>129.15</v>
      </c>
      <c r="F886" s="92">
        <v>6.43</v>
      </c>
      <c r="G886" s="92">
        <v>135.58000000000001</v>
      </c>
      <c r="H886" s="68">
        <v>9</v>
      </c>
      <c r="I886" s="68"/>
    </row>
    <row r="887" spans="2:9" x14ac:dyDescent="0.3">
      <c r="B887" s="89" t="s">
        <v>7980</v>
      </c>
      <c r="C887" s="90" t="s">
        <v>7981</v>
      </c>
      <c r="D887" s="91" t="s">
        <v>6357</v>
      </c>
      <c r="E887" s="92">
        <v>40.369999999999997</v>
      </c>
      <c r="F887" s="92">
        <v>6.43</v>
      </c>
      <c r="G887" s="92">
        <v>46.8</v>
      </c>
      <c r="H887" s="68">
        <v>9</v>
      </c>
      <c r="I887" s="68"/>
    </row>
    <row r="888" spans="2:9" x14ac:dyDescent="0.3">
      <c r="B888" s="89" t="s">
        <v>7982</v>
      </c>
      <c r="C888" s="90" t="s">
        <v>7983</v>
      </c>
      <c r="D888" s="91" t="s">
        <v>6357</v>
      </c>
      <c r="E888" s="92">
        <v>52.06</v>
      </c>
      <c r="F888" s="92">
        <v>6.43</v>
      </c>
      <c r="G888" s="92">
        <v>58.49</v>
      </c>
      <c r="H888" s="68">
        <v>9</v>
      </c>
      <c r="I888" s="68"/>
    </row>
    <row r="889" spans="2:9" x14ac:dyDescent="0.3">
      <c r="B889" s="89" t="s">
        <v>5342</v>
      </c>
      <c r="C889" s="90" t="s">
        <v>7984</v>
      </c>
      <c r="D889" s="91" t="s">
        <v>6357</v>
      </c>
      <c r="E889" s="92">
        <v>57.01</v>
      </c>
      <c r="F889" s="92">
        <v>6.43</v>
      </c>
      <c r="G889" s="92">
        <v>63.44</v>
      </c>
      <c r="H889" s="68">
        <v>9</v>
      </c>
      <c r="I889" s="68"/>
    </row>
    <row r="890" spans="2:9" x14ac:dyDescent="0.3">
      <c r="B890" s="89" t="s">
        <v>7985</v>
      </c>
      <c r="C890" s="90" t="s">
        <v>7986</v>
      </c>
      <c r="D890" s="91"/>
      <c r="E890" s="92"/>
      <c r="F890" s="92"/>
      <c r="G890" s="92"/>
      <c r="H890" s="68">
        <v>5</v>
      </c>
      <c r="I890" s="68"/>
    </row>
    <row r="891" spans="2:9" x14ac:dyDescent="0.3">
      <c r="B891" s="89" t="s">
        <v>7987</v>
      </c>
      <c r="C891" s="90" t="s">
        <v>7988</v>
      </c>
      <c r="D891" s="91" t="s">
        <v>6301</v>
      </c>
      <c r="E891" s="92">
        <v>65.47</v>
      </c>
      <c r="F891" s="92">
        <v>20.91</v>
      </c>
      <c r="G891" s="92">
        <v>86.38</v>
      </c>
      <c r="H891" s="68">
        <v>9</v>
      </c>
      <c r="I891" s="68"/>
    </row>
    <row r="892" spans="2:9" x14ac:dyDescent="0.3">
      <c r="B892" s="89" t="s">
        <v>7989</v>
      </c>
      <c r="C892" s="90" t="s">
        <v>7990</v>
      </c>
      <c r="D892" s="91" t="s">
        <v>6357</v>
      </c>
      <c r="E892" s="92">
        <v>104.1</v>
      </c>
      <c r="F892" s="92">
        <v>7.07</v>
      </c>
      <c r="G892" s="92">
        <v>111.17</v>
      </c>
      <c r="H892" s="68">
        <v>9</v>
      </c>
      <c r="I892" s="68"/>
    </row>
    <row r="893" spans="2:9" x14ac:dyDescent="0.3">
      <c r="B893" s="89" t="s">
        <v>7991</v>
      </c>
      <c r="C893" s="90" t="s">
        <v>7992</v>
      </c>
      <c r="D893" s="91"/>
      <c r="E893" s="92"/>
      <c r="F893" s="92"/>
      <c r="G893" s="92"/>
      <c r="H893" s="68">
        <v>5</v>
      </c>
      <c r="I893" s="68"/>
    </row>
    <row r="894" spans="2:9" ht="28.8" x14ac:dyDescent="0.3">
      <c r="B894" s="89" t="s">
        <v>7993</v>
      </c>
      <c r="C894" s="90" t="s">
        <v>7994</v>
      </c>
      <c r="D894" s="91" t="s">
        <v>6301</v>
      </c>
      <c r="E894" s="92">
        <v>116.22</v>
      </c>
      <c r="F894" s="92">
        <v>12.87</v>
      </c>
      <c r="G894" s="92">
        <v>129.09</v>
      </c>
      <c r="H894" s="68">
        <v>9</v>
      </c>
      <c r="I894" s="68"/>
    </row>
    <row r="895" spans="2:9" ht="28.8" x14ac:dyDescent="0.3">
      <c r="B895" s="89" t="s">
        <v>7995</v>
      </c>
      <c r="C895" s="90" t="s">
        <v>7996</v>
      </c>
      <c r="D895" s="91" t="s">
        <v>6301</v>
      </c>
      <c r="E895" s="92">
        <v>218.91</v>
      </c>
      <c r="F895" s="92">
        <v>12.87</v>
      </c>
      <c r="G895" s="92">
        <v>231.78</v>
      </c>
      <c r="H895" s="68">
        <v>9</v>
      </c>
      <c r="I895" s="68"/>
    </row>
    <row r="896" spans="2:9" ht="28.8" x14ac:dyDescent="0.3">
      <c r="B896" s="89" t="s">
        <v>7997</v>
      </c>
      <c r="C896" s="90" t="s">
        <v>7998</v>
      </c>
      <c r="D896" s="91" t="s">
        <v>6301</v>
      </c>
      <c r="E896" s="92">
        <v>149.28</v>
      </c>
      <c r="F896" s="92">
        <v>12.87</v>
      </c>
      <c r="G896" s="92">
        <v>162.15</v>
      </c>
      <c r="H896" s="68">
        <v>9</v>
      </c>
      <c r="I896" s="68"/>
    </row>
    <row r="897" spans="2:9" ht="28.8" x14ac:dyDescent="0.3">
      <c r="B897" s="89" t="s">
        <v>7999</v>
      </c>
      <c r="C897" s="90" t="s">
        <v>8000</v>
      </c>
      <c r="D897" s="91" t="s">
        <v>6301</v>
      </c>
      <c r="E897" s="92">
        <v>117.4</v>
      </c>
      <c r="F897" s="92">
        <v>12.87</v>
      </c>
      <c r="G897" s="92">
        <v>130.27000000000001</v>
      </c>
      <c r="H897" s="68">
        <v>9</v>
      </c>
      <c r="I897" s="68"/>
    </row>
    <row r="898" spans="2:9" ht="28.8" x14ac:dyDescent="0.3">
      <c r="B898" s="89" t="s">
        <v>8001</v>
      </c>
      <c r="C898" s="90" t="s">
        <v>8002</v>
      </c>
      <c r="D898" s="91" t="s">
        <v>6357</v>
      </c>
      <c r="E898" s="92">
        <v>112.95</v>
      </c>
      <c r="F898" s="92">
        <v>6.43</v>
      </c>
      <c r="G898" s="92">
        <v>119.38</v>
      </c>
      <c r="H898" s="68">
        <v>9</v>
      </c>
      <c r="I898" s="68"/>
    </row>
    <row r="899" spans="2:9" ht="28.8" x14ac:dyDescent="0.3">
      <c r="B899" s="89" t="s">
        <v>8003</v>
      </c>
      <c r="C899" s="90" t="s">
        <v>8004</v>
      </c>
      <c r="D899" s="91" t="s">
        <v>6357</v>
      </c>
      <c r="E899" s="92">
        <v>104.7</v>
      </c>
      <c r="F899" s="92">
        <v>6.43</v>
      </c>
      <c r="G899" s="92">
        <v>111.13</v>
      </c>
      <c r="H899" s="68">
        <v>9</v>
      </c>
      <c r="I899" s="68"/>
    </row>
    <row r="900" spans="2:9" x14ac:dyDescent="0.3">
      <c r="B900" s="89" t="s">
        <v>8005</v>
      </c>
      <c r="C900" s="90" t="s">
        <v>8006</v>
      </c>
      <c r="D900" s="91"/>
      <c r="E900" s="92"/>
      <c r="F900" s="92"/>
      <c r="G900" s="92"/>
      <c r="H900" s="68">
        <v>5</v>
      </c>
      <c r="I900" s="68"/>
    </row>
    <row r="901" spans="2:9" ht="28.8" x14ac:dyDescent="0.3">
      <c r="B901" s="89" t="s">
        <v>8007</v>
      </c>
      <c r="C901" s="90" t="s">
        <v>8008</v>
      </c>
      <c r="D901" s="91" t="s">
        <v>6301</v>
      </c>
      <c r="E901" s="92">
        <v>252.03</v>
      </c>
      <c r="F901" s="92">
        <v>32.36</v>
      </c>
      <c r="G901" s="92">
        <v>284.39</v>
      </c>
      <c r="H901" s="68">
        <v>9</v>
      </c>
      <c r="I901" s="68"/>
    </row>
    <row r="902" spans="2:9" ht="28.8" x14ac:dyDescent="0.3">
      <c r="B902" s="89" t="s">
        <v>8009</v>
      </c>
      <c r="C902" s="90" t="s">
        <v>8010</v>
      </c>
      <c r="D902" s="91" t="s">
        <v>6301</v>
      </c>
      <c r="E902" s="92">
        <v>299.66000000000003</v>
      </c>
      <c r="F902" s="92">
        <v>14</v>
      </c>
      <c r="G902" s="92">
        <v>313.66000000000003</v>
      </c>
      <c r="H902" s="68">
        <v>9</v>
      </c>
      <c r="I902" s="68"/>
    </row>
    <row r="903" spans="2:9" ht="28.8" x14ac:dyDescent="0.3">
      <c r="B903" s="89" t="s">
        <v>8011</v>
      </c>
      <c r="C903" s="90" t="s">
        <v>8012</v>
      </c>
      <c r="D903" s="91" t="s">
        <v>6301</v>
      </c>
      <c r="E903" s="92">
        <v>207.27</v>
      </c>
      <c r="F903" s="92">
        <v>14</v>
      </c>
      <c r="G903" s="92">
        <v>221.27</v>
      </c>
      <c r="H903" s="68">
        <v>9</v>
      </c>
      <c r="I903" s="68"/>
    </row>
    <row r="904" spans="2:9" ht="28.8" x14ac:dyDescent="0.3">
      <c r="B904" s="89" t="s">
        <v>8013</v>
      </c>
      <c r="C904" s="90" t="s">
        <v>8014</v>
      </c>
      <c r="D904" s="91" t="s">
        <v>6301</v>
      </c>
      <c r="E904" s="92">
        <v>148.96</v>
      </c>
      <c r="F904" s="92">
        <v>12.87</v>
      </c>
      <c r="G904" s="92">
        <v>161.83000000000001</v>
      </c>
      <c r="H904" s="68">
        <v>9</v>
      </c>
      <c r="I904" s="68"/>
    </row>
    <row r="905" spans="2:9" x14ac:dyDescent="0.3">
      <c r="B905" s="89" t="s">
        <v>8015</v>
      </c>
      <c r="C905" s="90" t="s">
        <v>8016</v>
      </c>
      <c r="D905" s="91"/>
      <c r="E905" s="92"/>
      <c r="F905" s="92"/>
      <c r="G905" s="92"/>
      <c r="H905" s="68">
        <v>5</v>
      </c>
      <c r="I905" s="68"/>
    </row>
    <row r="906" spans="2:9" x14ac:dyDescent="0.3">
      <c r="B906" s="89" t="s">
        <v>8017</v>
      </c>
      <c r="C906" s="90" t="s">
        <v>8018</v>
      </c>
      <c r="D906" s="91" t="s">
        <v>6301</v>
      </c>
      <c r="E906" s="92">
        <v>63.68</v>
      </c>
      <c r="F906" s="92">
        <v>12.87</v>
      </c>
      <c r="G906" s="92">
        <v>76.55</v>
      </c>
      <c r="H906" s="68">
        <v>9</v>
      </c>
      <c r="I906" s="68"/>
    </row>
    <row r="907" spans="2:9" x14ac:dyDescent="0.3">
      <c r="B907" s="89" t="s">
        <v>8019</v>
      </c>
      <c r="C907" s="90" t="s">
        <v>8020</v>
      </c>
      <c r="D907" s="91" t="s">
        <v>6301</v>
      </c>
      <c r="E907" s="92">
        <v>95.51</v>
      </c>
      <c r="F907" s="92">
        <v>12.87</v>
      </c>
      <c r="G907" s="92">
        <v>108.38</v>
      </c>
      <c r="H907" s="68">
        <v>9</v>
      </c>
      <c r="I907" s="68"/>
    </row>
    <row r="908" spans="2:9" x14ac:dyDescent="0.3">
      <c r="B908" s="89" t="s">
        <v>8021</v>
      </c>
      <c r="C908" s="90" t="s">
        <v>8022</v>
      </c>
      <c r="D908" s="91" t="s">
        <v>6357</v>
      </c>
      <c r="E908" s="92">
        <v>152.32</v>
      </c>
      <c r="F908" s="92">
        <v>6.43</v>
      </c>
      <c r="G908" s="92">
        <v>158.75</v>
      </c>
      <c r="H908" s="68">
        <v>9</v>
      </c>
      <c r="I908" s="68"/>
    </row>
    <row r="909" spans="2:9" x14ac:dyDescent="0.3">
      <c r="B909" s="89" t="s">
        <v>8023</v>
      </c>
      <c r="C909" s="90" t="s">
        <v>8024</v>
      </c>
      <c r="D909" s="91"/>
      <c r="E909" s="92"/>
      <c r="F909" s="92"/>
      <c r="G909" s="92"/>
      <c r="H909" s="68">
        <v>5</v>
      </c>
      <c r="I909" s="68"/>
    </row>
    <row r="910" spans="2:9" x14ac:dyDescent="0.3">
      <c r="B910" s="89" t="s">
        <v>8025</v>
      </c>
      <c r="C910" s="90" t="s">
        <v>8026</v>
      </c>
      <c r="D910" s="91" t="s">
        <v>6249</v>
      </c>
      <c r="E910" s="92">
        <v>61.27</v>
      </c>
      <c r="F910" s="92">
        <v>3.21</v>
      </c>
      <c r="G910" s="92">
        <v>64.48</v>
      </c>
      <c r="H910" s="68">
        <v>9</v>
      </c>
      <c r="I910" s="68"/>
    </row>
    <row r="911" spans="2:9" x14ac:dyDescent="0.3">
      <c r="B911" s="89" t="s">
        <v>8027</v>
      </c>
      <c r="C911" s="90" t="s">
        <v>8028</v>
      </c>
      <c r="D911" s="91" t="s">
        <v>6249</v>
      </c>
      <c r="E911" s="92">
        <v>61.27</v>
      </c>
      <c r="F911" s="92">
        <v>3.21</v>
      </c>
      <c r="G911" s="92">
        <v>64.48</v>
      </c>
      <c r="H911" s="68">
        <v>9</v>
      </c>
      <c r="I911" s="68"/>
    </row>
    <row r="912" spans="2:9" x14ac:dyDescent="0.3">
      <c r="B912" s="89" t="s">
        <v>8029</v>
      </c>
      <c r="C912" s="90" t="s">
        <v>8030</v>
      </c>
      <c r="D912" s="91"/>
      <c r="E912" s="92"/>
      <c r="F912" s="92"/>
      <c r="G912" s="92"/>
      <c r="H912" s="68">
        <v>5</v>
      </c>
      <c r="I912" s="68"/>
    </row>
    <row r="913" spans="2:9" x14ac:dyDescent="0.3">
      <c r="B913" s="89" t="s">
        <v>8031</v>
      </c>
      <c r="C913" s="90" t="s">
        <v>8032</v>
      </c>
      <c r="D913" s="91" t="s">
        <v>6301</v>
      </c>
      <c r="E913" s="92">
        <v>662.93</v>
      </c>
      <c r="F913" s="92"/>
      <c r="G913" s="92">
        <v>662.93</v>
      </c>
      <c r="H913" s="68">
        <v>9</v>
      </c>
      <c r="I913" s="68"/>
    </row>
    <row r="914" spans="2:9" x14ac:dyDescent="0.3">
      <c r="B914" s="89" t="s">
        <v>8033</v>
      </c>
      <c r="C914" s="90" t="s">
        <v>8034</v>
      </c>
      <c r="D914" s="91"/>
      <c r="E914" s="92"/>
      <c r="F914" s="92"/>
      <c r="G914" s="92"/>
      <c r="H914" s="68">
        <v>5</v>
      </c>
      <c r="I914" s="68"/>
    </row>
    <row r="915" spans="2:9" x14ac:dyDescent="0.3">
      <c r="B915" s="89" t="s">
        <v>8035</v>
      </c>
      <c r="C915" s="90" t="s">
        <v>8036</v>
      </c>
      <c r="D915" s="91" t="s">
        <v>6301</v>
      </c>
      <c r="E915" s="92">
        <v>134.46</v>
      </c>
      <c r="F915" s="92">
        <v>66.989999999999995</v>
      </c>
      <c r="G915" s="92">
        <v>201.45</v>
      </c>
      <c r="H915" s="68">
        <v>9</v>
      </c>
      <c r="I915" s="68"/>
    </row>
    <row r="916" spans="2:9" x14ac:dyDescent="0.3">
      <c r="B916" s="89" t="s">
        <v>8037</v>
      </c>
      <c r="C916" s="90" t="s">
        <v>8038</v>
      </c>
      <c r="D916" s="91" t="s">
        <v>6301</v>
      </c>
      <c r="E916" s="92">
        <v>205.82</v>
      </c>
      <c r="F916" s="92">
        <v>60.29</v>
      </c>
      <c r="G916" s="92">
        <v>266.11</v>
      </c>
      <c r="H916" s="68">
        <v>9</v>
      </c>
      <c r="I916" s="68"/>
    </row>
    <row r="917" spans="2:9" x14ac:dyDescent="0.3">
      <c r="B917" s="89" t="s">
        <v>8039</v>
      </c>
      <c r="C917" s="90" t="s">
        <v>8040</v>
      </c>
      <c r="D917" s="91" t="s">
        <v>6301</v>
      </c>
      <c r="E917" s="92">
        <v>209.88</v>
      </c>
      <c r="F917" s="92">
        <v>66.989999999999995</v>
      </c>
      <c r="G917" s="92">
        <v>276.87</v>
      </c>
      <c r="H917" s="68">
        <v>9</v>
      </c>
      <c r="I917" s="68"/>
    </row>
    <row r="918" spans="2:9" x14ac:dyDescent="0.3">
      <c r="B918" s="89" t="s">
        <v>8041</v>
      </c>
      <c r="C918" s="90" t="s">
        <v>8042</v>
      </c>
      <c r="D918" s="91"/>
      <c r="E918" s="92"/>
      <c r="F918" s="92"/>
      <c r="G918" s="92"/>
      <c r="H918" s="68">
        <v>5</v>
      </c>
      <c r="I918" s="68"/>
    </row>
    <row r="919" spans="2:9" x14ac:dyDescent="0.3">
      <c r="B919" s="89" t="s">
        <v>8043</v>
      </c>
      <c r="C919" s="90" t="s">
        <v>8044</v>
      </c>
      <c r="D919" s="91" t="s">
        <v>6357</v>
      </c>
      <c r="E919" s="92">
        <v>54.16</v>
      </c>
      <c r="F919" s="92">
        <v>40.03</v>
      </c>
      <c r="G919" s="92">
        <v>94.19</v>
      </c>
      <c r="H919" s="68">
        <v>9</v>
      </c>
      <c r="I919" s="68"/>
    </row>
    <row r="920" spans="2:9" x14ac:dyDescent="0.3">
      <c r="B920" s="89" t="s">
        <v>8045</v>
      </c>
      <c r="C920" s="90" t="s">
        <v>8046</v>
      </c>
      <c r="D920" s="91" t="s">
        <v>6357</v>
      </c>
      <c r="E920" s="92">
        <v>83.12</v>
      </c>
      <c r="F920" s="92">
        <v>47.31</v>
      </c>
      <c r="G920" s="92">
        <v>130.43</v>
      </c>
      <c r="H920" s="68">
        <v>9</v>
      </c>
      <c r="I920" s="68"/>
    </row>
    <row r="921" spans="2:9" x14ac:dyDescent="0.3">
      <c r="B921" s="89" t="s">
        <v>8047</v>
      </c>
      <c r="C921" s="90" t="s">
        <v>8048</v>
      </c>
      <c r="D921" s="91" t="s">
        <v>6357</v>
      </c>
      <c r="E921" s="92">
        <v>166.21</v>
      </c>
      <c r="F921" s="92">
        <v>50.95</v>
      </c>
      <c r="G921" s="92">
        <v>217.16</v>
      </c>
      <c r="H921" s="68">
        <v>9</v>
      </c>
      <c r="I921" s="68"/>
    </row>
    <row r="922" spans="2:9" x14ac:dyDescent="0.3">
      <c r="B922" s="89" t="s">
        <v>8049</v>
      </c>
      <c r="C922" s="90" t="s">
        <v>8050</v>
      </c>
      <c r="D922" s="91" t="s">
        <v>6357</v>
      </c>
      <c r="E922" s="92">
        <v>40.96</v>
      </c>
      <c r="F922" s="92">
        <v>40.03</v>
      </c>
      <c r="G922" s="92">
        <v>80.989999999999995</v>
      </c>
      <c r="H922" s="68">
        <v>9</v>
      </c>
      <c r="I922" s="68"/>
    </row>
    <row r="923" spans="2:9" x14ac:dyDescent="0.3">
      <c r="B923" s="89" t="s">
        <v>8051</v>
      </c>
      <c r="C923" s="90" t="s">
        <v>8052</v>
      </c>
      <c r="D923" s="91" t="s">
        <v>6357</v>
      </c>
      <c r="E923" s="92">
        <v>62.66</v>
      </c>
      <c r="F923" s="92">
        <v>47.31</v>
      </c>
      <c r="G923" s="92">
        <v>109.97</v>
      </c>
      <c r="H923" s="68">
        <v>9</v>
      </c>
      <c r="I923" s="68"/>
    </row>
    <row r="924" spans="2:9" x14ac:dyDescent="0.3">
      <c r="B924" s="89" t="s">
        <v>8053</v>
      </c>
      <c r="C924" s="90" t="s">
        <v>8054</v>
      </c>
      <c r="D924" s="91" t="s">
        <v>6249</v>
      </c>
      <c r="E924" s="92">
        <v>12.8</v>
      </c>
      <c r="F924" s="92">
        <v>1.02</v>
      </c>
      <c r="G924" s="92">
        <v>13.82</v>
      </c>
      <c r="H924" s="68">
        <v>9</v>
      </c>
      <c r="I924" s="68"/>
    </row>
    <row r="925" spans="2:9" x14ac:dyDescent="0.3">
      <c r="B925" s="89" t="s">
        <v>8055</v>
      </c>
      <c r="C925" s="90" t="s">
        <v>8056</v>
      </c>
      <c r="D925" s="91" t="s">
        <v>6249</v>
      </c>
      <c r="E925" s="92">
        <v>15.04</v>
      </c>
      <c r="F925" s="92">
        <v>1.45</v>
      </c>
      <c r="G925" s="92">
        <v>16.489999999999998</v>
      </c>
      <c r="H925" s="68">
        <v>9</v>
      </c>
      <c r="I925" s="68"/>
    </row>
    <row r="926" spans="2:9" x14ac:dyDescent="0.3">
      <c r="B926" s="89" t="s">
        <v>8057</v>
      </c>
      <c r="C926" s="90" t="s">
        <v>8058</v>
      </c>
      <c r="D926" s="91" t="s">
        <v>6249</v>
      </c>
      <c r="E926" s="92">
        <v>13.64</v>
      </c>
      <c r="F926" s="92">
        <v>2.0299999999999998</v>
      </c>
      <c r="G926" s="92">
        <v>15.67</v>
      </c>
      <c r="H926" s="68">
        <v>9</v>
      </c>
      <c r="I926" s="68"/>
    </row>
    <row r="927" spans="2:9" x14ac:dyDescent="0.3">
      <c r="B927" s="89" t="s">
        <v>8059</v>
      </c>
      <c r="C927" s="90" t="s">
        <v>8060</v>
      </c>
      <c r="D927" s="91"/>
      <c r="E927" s="92"/>
      <c r="F927" s="92"/>
      <c r="G927" s="92"/>
      <c r="H927" s="68">
        <v>5</v>
      </c>
      <c r="I927" s="68"/>
    </row>
    <row r="928" spans="2:9" x14ac:dyDescent="0.3">
      <c r="B928" s="89" t="s">
        <v>8061</v>
      </c>
      <c r="C928" s="90" t="s">
        <v>8062</v>
      </c>
      <c r="D928" s="91" t="s">
        <v>6357</v>
      </c>
      <c r="E928" s="92">
        <v>1.83</v>
      </c>
      <c r="F928" s="92">
        <v>12.87</v>
      </c>
      <c r="G928" s="92">
        <v>14.7</v>
      </c>
      <c r="H928" s="68">
        <v>9</v>
      </c>
      <c r="I928" s="68"/>
    </row>
    <row r="929" spans="2:9" x14ac:dyDescent="0.3">
      <c r="B929" s="89" t="s">
        <v>8063</v>
      </c>
      <c r="C929" s="90" t="s">
        <v>8064</v>
      </c>
      <c r="D929" s="91" t="s">
        <v>6301</v>
      </c>
      <c r="E929" s="92"/>
      <c r="F929" s="92">
        <v>35.01</v>
      </c>
      <c r="G929" s="92">
        <v>35.01</v>
      </c>
      <c r="H929" s="68">
        <v>9</v>
      </c>
      <c r="I929" s="68"/>
    </row>
    <row r="930" spans="2:9" x14ac:dyDescent="0.3">
      <c r="B930" s="89" t="s">
        <v>8065</v>
      </c>
      <c r="C930" s="90" t="s">
        <v>8066</v>
      </c>
      <c r="D930" s="91" t="s">
        <v>6301</v>
      </c>
      <c r="E930" s="92"/>
      <c r="F930" s="92">
        <v>35.01</v>
      </c>
      <c r="G930" s="92">
        <v>35.01</v>
      </c>
      <c r="H930" s="68">
        <v>9</v>
      </c>
      <c r="I930" s="68"/>
    </row>
    <row r="931" spans="2:9" x14ac:dyDescent="0.3">
      <c r="B931" s="89" t="s">
        <v>8067</v>
      </c>
      <c r="C931" s="90" t="s">
        <v>8068</v>
      </c>
      <c r="D931" s="91" t="s">
        <v>6301</v>
      </c>
      <c r="E931" s="92"/>
      <c r="F931" s="92">
        <v>16.079999999999998</v>
      </c>
      <c r="G931" s="92">
        <v>16.079999999999998</v>
      </c>
      <c r="H931" s="68">
        <v>9</v>
      </c>
      <c r="I931" s="68"/>
    </row>
    <row r="932" spans="2:9" x14ac:dyDescent="0.3">
      <c r="B932" s="89" t="s">
        <v>8069</v>
      </c>
      <c r="C932" s="90" t="s">
        <v>8070</v>
      </c>
      <c r="D932" s="91" t="s">
        <v>6301</v>
      </c>
      <c r="E932" s="92"/>
      <c r="F932" s="92">
        <v>23.34</v>
      </c>
      <c r="G932" s="92">
        <v>23.34</v>
      </c>
      <c r="H932" s="68">
        <v>9</v>
      </c>
      <c r="I932" s="68"/>
    </row>
    <row r="933" spans="2:9" x14ac:dyDescent="0.3">
      <c r="B933" s="89" t="s">
        <v>8071</v>
      </c>
      <c r="C933" s="90" t="s">
        <v>8072</v>
      </c>
      <c r="D933" s="91" t="s">
        <v>6301</v>
      </c>
      <c r="E933" s="92">
        <v>3.52</v>
      </c>
      <c r="F933" s="92">
        <v>12.87</v>
      </c>
      <c r="G933" s="92">
        <v>16.39</v>
      </c>
      <c r="H933" s="68">
        <v>9</v>
      </c>
      <c r="I933" s="68"/>
    </row>
    <row r="934" spans="2:9" ht="28.8" x14ac:dyDescent="0.3">
      <c r="B934" s="89" t="s">
        <v>8073</v>
      </c>
      <c r="C934" s="90" t="s">
        <v>8074</v>
      </c>
      <c r="D934" s="91" t="s">
        <v>6301</v>
      </c>
      <c r="E934" s="92">
        <v>10.56</v>
      </c>
      <c r="F934" s="92">
        <v>12.87</v>
      </c>
      <c r="G934" s="92">
        <v>23.43</v>
      </c>
      <c r="H934" s="68">
        <v>9</v>
      </c>
      <c r="I934" s="68"/>
    </row>
    <row r="935" spans="2:9" x14ac:dyDescent="0.3">
      <c r="B935" s="89" t="s">
        <v>8075</v>
      </c>
      <c r="C935" s="90" t="s">
        <v>8076</v>
      </c>
      <c r="D935" s="91"/>
      <c r="E935" s="92"/>
      <c r="F935" s="92"/>
      <c r="G935" s="92"/>
      <c r="H935" s="68">
        <v>2</v>
      </c>
      <c r="I935" s="68"/>
    </row>
    <row r="936" spans="2:9" x14ac:dyDescent="0.3">
      <c r="B936" s="89" t="s">
        <v>8077</v>
      </c>
      <c r="C936" s="90" t="s">
        <v>8078</v>
      </c>
      <c r="D936" s="91"/>
      <c r="E936" s="92"/>
      <c r="F936" s="92"/>
      <c r="G936" s="92"/>
      <c r="H936" s="68">
        <v>5</v>
      </c>
      <c r="I936" s="68"/>
    </row>
    <row r="937" spans="2:9" x14ac:dyDescent="0.3">
      <c r="B937" s="89" t="s">
        <v>8079</v>
      </c>
      <c r="C937" s="90" t="s">
        <v>8080</v>
      </c>
      <c r="D937" s="91" t="s">
        <v>6382</v>
      </c>
      <c r="E937" s="92">
        <v>634.77</v>
      </c>
      <c r="F937" s="92">
        <v>229.26</v>
      </c>
      <c r="G937" s="92">
        <v>864.03</v>
      </c>
      <c r="H937" s="68">
        <v>9</v>
      </c>
      <c r="I937" s="68"/>
    </row>
    <row r="938" spans="2:9" x14ac:dyDescent="0.3">
      <c r="B938" s="89" t="s">
        <v>8081</v>
      </c>
      <c r="C938" s="90" t="s">
        <v>8082</v>
      </c>
      <c r="D938" s="91" t="s">
        <v>6382</v>
      </c>
      <c r="E938" s="92">
        <v>392.54</v>
      </c>
      <c r="F938" s="92">
        <v>229.26</v>
      </c>
      <c r="G938" s="92">
        <v>621.79999999999995</v>
      </c>
      <c r="H938" s="68">
        <v>9</v>
      </c>
      <c r="I938" s="68"/>
    </row>
    <row r="939" spans="2:9" x14ac:dyDescent="0.3">
      <c r="B939" s="89" t="s">
        <v>8083</v>
      </c>
      <c r="C939" s="90" t="s">
        <v>8084</v>
      </c>
      <c r="D939" s="91" t="s">
        <v>6382</v>
      </c>
      <c r="E939" s="92">
        <v>314.49</v>
      </c>
      <c r="F939" s="92">
        <v>229.26</v>
      </c>
      <c r="G939" s="92">
        <v>543.75</v>
      </c>
      <c r="H939" s="68">
        <v>9</v>
      </c>
      <c r="I939" s="68"/>
    </row>
    <row r="940" spans="2:9" x14ac:dyDescent="0.3">
      <c r="B940" s="89" t="s">
        <v>8085</v>
      </c>
      <c r="C940" s="90" t="s">
        <v>8086</v>
      </c>
      <c r="D940" s="91" t="s">
        <v>6301</v>
      </c>
      <c r="E940" s="92">
        <v>3.15</v>
      </c>
      <c r="F940" s="92">
        <v>17.84</v>
      </c>
      <c r="G940" s="92">
        <v>20.99</v>
      </c>
      <c r="H940" s="68">
        <v>9</v>
      </c>
      <c r="I940" s="68"/>
    </row>
    <row r="941" spans="2:9" x14ac:dyDescent="0.3">
      <c r="B941" s="89" t="s">
        <v>8087</v>
      </c>
      <c r="C941" s="90" t="s">
        <v>8088</v>
      </c>
      <c r="D941" s="91" t="s">
        <v>6301</v>
      </c>
      <c r="E941" s="92">
        <v>6.76</v>
      </c>
      <c r="F941" s="92">
        <v>17.53</v>
      </c>
      <c r="G941" s="92">
        <v>24.29</v>
      </c>
      <c r="H941" s="68">
        <v>9</v>
      </c>
      <c r="I941" s="68"/>
    </row>
    <row r="942" spans="2:9" x14ac:dyDescent="0.3">
      <c r="B942" s="89" t="s">
        <v>8089</v>
      </c>
      <c r="C942" s="90" t="s">
        <v>8090</v>
      </c>
      <c r="D942" s="91" t="s">
        <v>6382</v>
      </c>
      <c r="E942" s="92">
        <v>824.26</v>
      </c>
      <c r="F942" s="92">
        <v>229.26</v>
      </c>
      <c r="G942" s="92">
        <v>1053.52</v>
      </c>
      <c r="H942" s="68">
        <v>9</v>
      </c>
      <c r="I942" s="68"/>
    </row>
    <row r="943" spans="2:9" x14ac:dyDescent="0.3">
      <c r="B943" s="89" t="s">
        <v>8091</v>
      </c>
      <c r="C943" s="90" t="s">
        <v>8092</v>
      </c>
      <c r="D943" s="91"/>
      <c r="E943" s="92"/>
      <c r="F943" s="92"/>
      <c r="G943" s="92"/>
      <c r="H943" s="68">
        <v>5</v>
      </c>
      <c r="I943" s="68"/>
    </row>
    <row r="944" spans="2:9" x14ac:dyDescent="0.3">
      <c r="B944" s="89" t="s">
        <v>8093</v>
      </c>
      <c r="C944" s="90" t="s">
        <v>8094</v>
      </c>
      <c r="D944" s="91" t="s">
        <v>6301</v>
      </c>
      <c r="E944" s="92">
        <v>1.97</v>
      </c>
      <c r="F944" s="92">
        <v>3.39</v>
      </c>
      <c r="G944" s="92">
        <v>5.36</v>
      </c>
      <c r="H944" s="68">
        <v>9</v>
      </c>
      <c r="I944" s="68"/>
    </row>
    <row r="945" spans="2:9" x14ac:dyDescent="0.3">
      <c r="B945" s="89" t="s">
        <v>8095</v>
      </c>
      <c r="C945" s="90" t="s">
        <v>8096</v>
      </c>
      <c r="D945" s="91" t="s">
        <v>6301</v>
      </c>
      <c r="E945" s="92">
        <v>1.21</v>
      </c>
      <c r="F945" s="92">
        <v>3.39</v>
      </c>
      <c r="G945" s="92">
        <v>4.5999999999999996</v>
      </c>
      <c r="H945" s="68">
        <v>9</v>
      </c>
      <c r="I945" s="68"/>
    </row>
    <row r="946" spans="2:9" x14ac:dyDescent="0.3">
      <c r="B946" s="89" t="s">
        <v>8097</v>
      </c>
      <c r="C946" s="90" t="s">
        <v>8098</v>
      </c>
      <c r="D946" s="91" t="s">
        <v>6301</v>
      </c>
      <c r="E946" s="92">
        <v>5.45</v>
      </c>
      <c r="F946" s="92">
        <v>3.39</v>
      </c>
      <c r="G946" s="92">
        <v>8.84</v>
      </c>
      <c r="H946" s="68">
        <v>9</v>
      </c>
      <c r="I946" s="68"/>
    </row>
    <row r="947" spans="2:9" x14ac:dyDescent="0.3">
      <c r="B947" s="89" t="s">
        <v>8099</v>
      </c>
      <c r="C947" s="90" t="s">
        <v>8100</v>
      </c>
      <c r="D947" s="91" t="s">
        <v>6301</v>
      </c>
      <c r="E947" s="92">
        <v>2</v>
      </c>
      <c r="F947" s="92">
        <v>4.95</v>
      </c>
      <c r="G947" s="92">
        <v>6.95</v>
      </c>
      <c r="H947" s="68">
        <v>9</v>
      </c>
      <c r="I947" s="68"/>
    </row>
    <row r="948" spans="2:9" x14ac:dyDescent="0.3">
      <c r="B948" s="89" t="s">
        <v>8101</v>
      </c>
      <c r="C948" s="90" t="s">
        <v>8102</v>
      </c>
      <c r="D948" s="91" t="s">
        <v>6301</v>
      </c>
      <c r="E948" s="92">
        <v>3.27</v>
      </c>
      <c r="F948" s="92">
        <v>5.26</v>
      </c>
      <c r="G948" s="92">
        <v>8.5299999999999994</v>
      </c>
      <c r="H948" s="68">
        <v>9</v>
      </c>
      <c r="I948" s="68"/>
    </row>
    <row r="949" spans="2:9" x14ac:dyDescent="0.3">
      <c r="B949" s="89" t="s">
        <v>8103</v>
      </c>
      <c r="C949" s="90" t="s">
        <v>8104</v>
      </c>
      <c r="D949" s="91" t="s">
        <v>6301</v>
      </c>
      <c r="E949" s="92">
        <v>7.18</v>
      </c>
      <c r="F949" s="92">
        <v>9.34</v>
      </c>
      <c r="G949" s="92">
        <v>16.52</v>
      </c>
      <c r="H949" s="68">
        <v>9</v>
      </c>
      <c r="I949" s="68"/>
    </row>
    <row r="950" spans="2:9" x14ac:dyDescent="0.3">
      <c r="B950" s="89" t="s">
        <v>8105</v>
      </c>
      <c r="C950" s="90" t="s">
        <v>8106</v>
      </c>
      <c r="D950" s="91" t="s">
        <v>6301</v>
      </c>
      <c r="E950" s="92">
        <v>7.18</v>
      </c>
      <c r="F950" s="92">
        <v>12.87</v>
      </c>
      <c r="G950" s="92">
        <v>20.05</v>
      </c>
      <c r="H950" s="68">
        <v>9</v>
      </c>
      <c r="I950" s="68"/>
    </row>
    <row r="951" spans="2:9" x14ac:dyDescent="0.3">
      <c r="B951" s="89" t="s">
        <v>8107</v>
      </c>
      <c r="C951" s="90" t="s">
        <v>8108</v>
      </c>
      <c r="D951" s="91" t="s">
        <v>6301</v>
      </c>
      <c r="E951" s="92">
        <v>28.48</v>
      </c>
      <c r="F951" s="92">
        <v>8.0399999999999991</v>
      </c>
      <c r="G951" s="92">
        <v>36.520000000000003</v>
      </c>
      <c r="H951" s="68">
        <v>9</v>
      </c>
      <c r="I951" s="68"/>
    </row>
    <row r="952" spans="2:9" x14ac:dyDescent="0.3">
      <c r="B952" s="89" t="s">
        <v>8109</v>
      </c>
      <c r="C952" s="90" t="s">
        <v>8110</v>
      </c>
      <c r="D952" s="91" t="s">
        <v>6301</v>
      </c>
      <c r="E952" s="92">
        <v>1.47</v>
      </c>
      <c r="F952" s="92">
        <v>8.0399999999999991</v>
      </c>
      <c r="G952" s="92">
        <v>9.51</v>
      </c>
      <c r="H952" s="68">
        <v>9</v>
      </c>
      <c r="I952" s="68"/>
    </row>
    <row r="953" spans="2:9" x14ac:dyDescent="0.3">
      <c r="B953" s="89" t="s">
        <v>8111</v>
      </c>
      <c r="C953" s="90" t="s">
        <v>8112</v>
      </c>
      <c r="D953" s="91" t="s">
        <v>6301</v>
      </c>
      <c r="E953" s="92">
        <v>8.07</v>
      </c>
      <c r="F953" s="92">
        <v>20.91</v>
      </c>
      <c r="G953" s="92">
        <v>28.98</v>
      </c>
      <c r="H953" s="68">
        <v>9</v>
      </c>
      <c r="I953" s="68"/>
    </row>
    <row r="954" spans="2:9" x14ac:dyDescent="0.3">
      <c r="B954" s="89" t="s">
        <v>8113</v>
      </c>
      <c r="C954" s="90" t="s">
        <v>8114</v>
      </c>
      <c r="D954" s="91"/>
      <c r="E954" s="92"/>
      <c r="F954" s="92"/>
      <c r="G954" s="92"/>
      <c r="H954" s="68">
        <v>5</v>
      </c>
      <c r="I954" s="68"/>
    </row>
    <row r="955" spans="2:9" x14ac:dyDescent="0.3">
      <c r="B955" s="89" t="s">
        <v>8115</v>
      </c>
      <c r="C955" s="90" t="s">
        <v>8116</v>
      </c>
      <c r="D955" s="91" t="s">
        <v>6301</v>
      </c>
      <c r="E955" s="92">
        <v>7.86</v>
      </c>
      <c r="F955" s="92">
        <v>17.690000000000001</v>
      </c>
      <c r="G955" s="92">
        <v>25.55</v>
      </c>
      <c r="H955" s="68">
        <v>9</v>
      </c>
      <c r="I955" s="68"/>
    </row>
    <row r="956" spans="2:9" x14ac:dyDescent="0.3">
      <c r="B956" s="89" t="s">
        <v>8117</v>
      </c>
      <c r="C956" s="90" t="s">
        <v>8118</v>
      </c>
      <c r="D956" s="91" t="s">
        <v>6301</v>
      </c>
      <c r="E956" s="92">
        <v>8.4499999999999993</v>
      </c>
      <c r="F956" s="92">
        <v>20.91</v>
      </c>
      <c r="G956" s="92">
        <v>29.36</v>
      </c>
      <c r="H956" s="68">
        <v>9</v>
      </c>
      <c r="I956" s="68"/>
    </row>
    <row r="957" spans="2:9" x14ac:dyDescent="0.3">
      <c r="B957" s="89" t="s">
        <v>8119</v>
      </c>
      <c r="C957" s="90" t="s">
        <v>8120</v>
      </c>
      <c r="D957" s="91" t="s">
        <v>6301</v>
      </c>
      <c r="E957" s="92">
        <v>26.9</v>
      </c>
      <c r="F957" s="92">
        <v>20.91</v>
      </c>
      <c r="G957" s="92">
        <v>47.81</v>
      </c>
      <c r="H957" s="68">
        <v>9</v>
      </c>
      <c r="I957" s="68"/>
    </row>
    <row r="958" spans="2:9" x14ac:dyDescent="0.3">
      <c r="B958" s="89" t="s">
        <v>8121</v>
      </c>
      <c r="C958" s="90" t="s">
        <v>8122</v>
      </c>
      <c r="D958" s="91" t="s">
        <v>6301</v>
      </c>
      <c r="E958" s="92">
        <v>7.86</v>
      </c>
      <c r="F958" s="92">
        <v>12.87</v>
      </c>
      <c r="G958" s="92">
        <v>20.73</v>
      </c>
      <c r="H958" s="68">
        <v>9</v>
      </c>
      <c r="I958" s="68"/>
    </row>
    <row r="959" spans="2:9" x14ac:dyDescent="0.3">
      <c r="B959" s="89" t="s">
        <v>8123</v>
      </c>
      <c r="C959" s="90" t="s">
        <v>8124</v>
      </c>
      <c r="D959" s="91" t="s">
        <v>6301</v>
      </c>
      <c r="E959" s="92">
        <v>7.86</v>
      </c>
      <c r="F959" s="92">
        <v>22.51</v>
      </c>
      <c r="G959" s="92">
        <v>30.37</v>
      </c>
      <c r="H959" s="68">
        <v>9</v>
      </c>
      <c r="I959" s="68"/>
    </row>
    <row r="960" spans="2:9" x14ac:dyDescent="0.3">
      <c r="B960" s="89" t="s">
        <v>8125</v>
      </c>
      <c r="C960" s="90" t="s">
        <v>8126</v>
      </c>
      <c r="D960" s="91" t="s">
        <v>6357</v>
      </c>
      <c r="E960" s="92">
        <v>5.65</v>
      </c>
      <c r="F960" s="92">
        <v>36.42</v>
      </c>
      <c r="G960" s="92">
        <v>42.07</v>
      </c>
      <c r="H960" s="68">
        <v>9</v>
      </c>
      <c r="I960" s="68"/>
    </row>
    <row r="961" spans="2:9" x14ac:dyDescent="0.3">
      <c r="B961" s="89" t="s">
        <v>8127</v>
      </c>
      <c r="C961" s="90" t="s">
        <v>8128</v>
      </c>
      <c r="D961" s="91" t="s">
        <v>6357</v>
      </c>
      <c r="E961" s="92">
        <v>1.39</v>
      </c>
      <c r="F961" s="92">
        <v>16.95</v>
      </c>
      <c r="G961" s="92">
        <v>18.34</v>
      </c>
      <c r="H961" s="68">
        <v>9</v>
      </c>
      <c r="I961" s="68"/>
    </row>
    <row r="962" spans="2:9" x14ac:dyDescent="0.3">
      <c r="B962" s="89" t="s">
        <v>8129</v>
      </c>
      <c r="C962" s="90" t="s">
        <v>8130</v>
      </c>
      <c r="D962" s="91" t="s">
        <v>6357</v>
      </c>
      <c r="E962" s="92">
        <v>1.54</v>
      </c>
      <c r="F962" s="92">
        <v>16.95</v>
      </c>
      <c r="G962" s="92">
        <v>18.489999999999998</v>
      </c>
      <c r="H962" s="68">
        <v>9</v>
      </c>
      <c r="I962" s="68"/>
    </row>
    <row r="963" spans="2:9" x14ac:dyDescent="0.3">
      <c r="B963" s="89" t="s">
        <v>8131</v>
      </c>
      <c r="C963" s="90" t="s">
        <v>8132</v>
      </c>
      <c r="D963" s="91" t="s">
        <v>6357</v>
      </c>
      <c r="E963" s="92">
        <v>1.74</v>
      </c>
      <c r="F963" s="92">
        <v>16.95</v>
      </c>
      <c r="G963" s="92">
        <v>18.690000000000001</v>
      </c>
      <c r="H963" s="68">
        <v>9</v>
      </c>
      <c r="I963" s="68"/>
    </row>
    <row r="964" spans="2:9" x14ac:dyDescent="0.3">
      <c r="B964" s="89" t="s">
        <v>8133</v>
      </c>
      <c r="C964" s="90" t="s">
        <v>8134</v>
      </c>
      <c r="D964" s="91" t="s">
        <v>6357</v>
      </c>
      <c r="E964" s="92">
        <v>2.13</v>
      </c>
      <c r="F964" s="92">
        <v>16.95</v>
      </c>
      <c r="G964" s="92">
        <v>19.079999999999998</v>
      </c>
      <c r="H964" s="68">
        <v>9</v>
      </c>
      <c r="I964" s="68"/>
    </row>
    <row r="965" spans="2:9" x14ac:dyDescent="0.3">
      <c r="B965" s="89" t="s">
        <v>8135</v>
      </c>
      <c r="C965" s="90" t="s">
        <v>8136</v>
      </c>
      <c r="D965" s="91"/>
      <c r="E965" s="92"/>
      <c r="F965" s="92"/>
      <c r="G965" s="92"/>
      <c r="H965" s="68">
        <v>5</v>
      </c>
      <c r="I965" s="68"/>
    </row>
    <row r="966" spans="2:9" x14ac:dyDescent="0.3">
      <c r="B966" s="89" t="s">
        <v>8137</v>
      </c>
      <c r="C966" s="90" t="s">
        <v>8138</v>
      </c>
      <c r="D966" s="91" t="s">
        <v>6301</v>
      </c>
      <c r="E966" s="92">
        <v>4.05</v>
      </c>
      <c r="F966" s="92">
        <v>10.69</v>
      </c>
      <c r="G966" s="92">
        <v>14.74</v>
      </c>
      <c r="H966" s="68">
        <v>9</v>
      </c>
      <c r="I966" s="68"/>
    </row>
    <row r="967" spans="2:9" x14ac:dyDescent="0.3">
      <c r="B967" s="89" t="s">
        <v>8139</v>
      </c>
      <c r="C967" s="90" t="s">
        <v>8140</v>
      </c>
      <c r="D967" s="91" t="s">
        <v>6301</v>
      </c>
      <c r="E967" s="92">
        <v>5.67</v>
      </c>
      <c r="F967" s="92">
        <v>10.69</v>
      </c>
      <c r="G967" s="92">
        <v>16.36</v>
      </c>
      <c r="H967" s="68">
        <v>9</v>
      </c>
      <c r="I967" s="68"/>
    </row>
    <row r="968" spans="2:9" x14ac:dyDescent="0.3">
      <c r="B968" s="89" t="s">
        <v>8141</v>
      </c>
      <c r="C968" s="90" t="s">
        <v>8142</v>
      </c>
      <c r="D968" s="91"/>
      <c r="E968" s="92"/>
      <c r="F968" s="92"/>
      <c r="G968" s="92"/>
      <c r="H968" s="68">
        <v>5</v>
      </c>
      <c r="I968" s="68"/>
    </row>
    <row r="969" spans="2:9" x14ac:dyDescent="0.3">
      <c r="B969" s="89" t="s">
        <v>8143</v>
      </c>
      <c r="C969" s="90" t="s">
        <v>8144</v>
      </c>
      <c r="D969" s="91" t="s">
        <v>6382</v>
      </c>
      <c r="E969" s="92">
        <v>361.69</v>
      </c>
      <c r="F969" s="92">
        <v>308.64</v>
      </c>
      <c r="G969" s="92">
        <v>670.33</v>
      </c>
      <c r="H969" s="68">
        <v>9</v>
      </c>
      <c r="I969" s="68"/>
    </row>
    <row r="970" spans="2:9" x14ac:dyDescent="0.3">
      <c r="B970" s="89" t="s">
        <v>8145</v>
      </c>
      <c r="C970" s="90" t="s">
        <v>8146</v>
      </c>
      <c r="D970" s="91" t="s">
        <v>6382</v>
      </c>
      <c r="E970" s="92">
        <v>407.91</v>
      </c>
      <c r="F970" s="92">
        <v>308.64</v>
      </c>
      <c r="G970" s="92">
        <v>716.55</v>
      </c>
      <c r="H970" s="68">
        <v>9</v>
      </c>
      <c r="I970" s="68"/>
    </row>
    <row r="971" spans="2:9" x14ac:dyDescent="0.3">
      <c r="B971" s="89" t="s">
        <v>8147</v>
      </c>
      <c r="C971" s="90" t="s">
        <v>8148</v>
      </c>
      <c r="D971" s="91" t="s">
        <v>6382</v>
      </c>
      <c r="E971" s="92">
        <v>435.38</v>
      </c>
      <c r="F971" s="92">
        <v>308.64</v>
      </c>
      <c r="G971" s="92">
        <v>744.02</v>
      </c>
      <c r="H971" s="68">
        <v>9</v>
      </c>
      <c r="I971" s="68"/>
    </row>
    <row r="972" spans="2:9" x14ac:dyDescent="0.3">
      <c r="B972" s="89" t="s">
        <v>8149</v>
      </c>
      <c r="C972" s="90" t="s">
        <v>8150</v>
      </c>
      <c r="D972" s="91" t="s">
        <v>6357</v>
      </c>
      <c r="E972" s="92">
        <v>25.61</v>
      </c>
      <c r="F972" s="92">
        <v>35.880000000000003</v>
      </c>
      <c r="G972" s="92">
        <v>61.49</v>
      </c>
      <c r="H972" s="68">
        <v>9</v>
      </c>
      <c r="I972" s="68"/>
    </row>
    <row r="973" spans="2:9" x14ac:dyDescent="0.3">
      <c r="B973" s="89" t="s">
        <v>8151</v>
      </c>
      <c r="C973" s="90" t="s">
        <v>8152</v>
      </c>
      <c r="D973" s="91" t="s">
        <v>6357</v>
      </c>
      <c r="E973" s="92">
        <v>11.79</v>
      </c>
      <c r="F973" s="92">
        <v>48.81</v>
      </c>
      <c r="G973" s="92">
        <v>60.6</v>
      </c>
      <c r="H973" s="68">
        <v>9</v>
      </c>
      <c r="I973" s="68"/>
    </row>
    <row r="974" spans="2:9" x14ac:dyDescent="0.3">
      <c r="B974" s="89" t="s">
        <v>8153</v>
      </c>
      <c r="C974" s="90" t="s">
        <v>8154</v>
      </c>
      <c r="D974" s="91"/>
      <c r="E974" s="92"/>
      <c r="F974" s="92"/>
      <c r="G974" s="92"/>
      <c r="H974" s="68">
        <v>5</v>
      </c>
      <c r="I974" s="68"/>
    </row>
    <row r="975" spans="2:9" x14ac:dyDescent="0.3">
      <c r="B975" s="89" t="s">
        <v>8155</v>
      </c>
      <c r="C975" s="90" t="s">
        <v>8156</v>
      </c>
      <c r="D975" s="91" t="s">
        <v>6301</v>
      </c>
      <c r="E975" s="92">
        <v>72.81</v>
      </c>
      <c r="F975" s="92">
        <v>5.81</v>
      </c>
      <c r="G975" s="92">
        <v>78.62</v>
      </c>
      <c r="H975" s="68">
        <v>9</v>
      </c>
      <c r="I975" s="68"/>
    </row>
    <row r="976" spans="2:9" x14ac:dyDescent="0.3">
      <c r="B976" s="89" t="s">
        <v>8157</v>
      </c>
      <c r="C976" s="90" t="s">
        <v>8158</v>
      </c>
      <c r="D976" s="91" t="s">
        <v>6357</v>
      </c>
      <c r="E976" s="92">
        <v>39.31</v>
      </c>
      <c r="F976" s="92">
        <v>1.45</v>
      </c>
      <c r="G976" s="92">
        <v>40.76</v>
      </c>
      <c r="H976" s="68">
        <v>9</v>
      </c>
      <c r="I976" s="68"/>
    </row>
    <row r="977" spans="2:9" x14ac:dyDescent="0.3">
      <c r="B977" s="89" t="s">
        <v>8159</v>
      </c>
      <c r="C977" s="90" t="s">
        <v>8160</v>
      </c>
      <c r="D977" s="91" t="s">
        <v>6357</v>
      </c>
      <c r="E977" s="92">
        <v>66.17</v>
      </c>
      <c r="F977" s="92">
        <v>1.74</v>
      </c>
      <c r="G977" s="92">
        <v>67.91</v>
      </c>
      <c r="H977" s="68">
        <v>9</v>
      </c>
      <c r="I977" s="68"/>
    </row>
    <row r="978" spans="2:9" x14ac:dyDescent="0.3">
      <c r="B978" s="89" t="s">
        <v>8161</v>
      </c>
      <c r="C978" s="90" t="s">
        <v>8162</v>
      </c>
      <c r="D978" s="91" t="s">
        <v>6357</v>
      </c>
      <c r="E978" s="92">
        <v>35.97</v>
      </c>
      <c r="F978" s="92">
        <v>2.9</v>
      </c>
      <c r="G978" s="92">
        <v>38.869999999999997</v>
      </c>
      <c r="H978" s="68">
        <v>9</v>
      </c>
      <c r="I978" s="68"/>
    </row>
    <row r="979" spans="2:9" ht="28.8" x14ac:dyDescent="0.3">
      <c r="B979" s="89" t="s">
        <v>8163</v>
      </c>
      <c r="C979" s="90" t="s">
        <v>8164</v>
      </c>
      <c r="D979" s="91" t="s">
        <v>6357</v>
      </c>
      <c r="E979" s="92">
        <v>74.73</v>
      </c>
      <c r="F979" s="92">
        <v>0.35</v>
      </c>
      <c r="G979" s="92">
        <v>75.08</v>
      </c>
      <c r="H979" s="68">
        <v>9</v>
      </c>
      <c r="I979" s="68"/>
    </row>
    <row r="980" spans="2:9" x14ac:dyDescent="0.3">
      <c r="B980" s="89" t="s">
        <v>8165</v>
      </c>
      <c r="C980" s="90" t="s">
        <v>8166</v>
      </c>
      <c r="D980" s="91" t="s">
        <v>6301</v>
      </c>
      <c r="E980" s="92">
        <v>158.85</v>
      </c>
      <c r="F980" s="92">
        <v>3.48</v>
      </c>
      <c r="G980" s="92">
        <v>162.33000000000001</v>
      </c>
      <c r="H980" s="68">
        <v>9</v>
      </c>
      <c r="I980" s="68"/>
    </row>
    <row r="981" spans="2:9" x14ac:dyDescent="0.3">
      <c r="B981" s="89" t="s">
        <v>8167</v>
      </c>
      <c r="C981" s="90" t="s">
        <v>8168</v>
      </c>
      <c r="D981" s="91"/>
      <c r="E981" s="92"/>
      <c r="F981" s="92"/>
      <c r="G981" s="92"/>
      <c r="H981" s="68">
        <v>5</v>
      </c>
      <c r="I981" s="68"/>
    </row>
    <row r="982" spans="2:9" x14ac:dyDescent="0.3">
      <c r="B982" s="89" t="s">
        <v>8169</v>
      </c>
      <c r="C982" s="90" t="s">
        <v>8170</v>
      </c>
      <c r="D982" s="91" t="s">
        <v>6301</v>
      </c>
      <c r="E982" s="92">
        <v>78.91</v>
      </c>
      <c r="F982" s="92">
        <v>5.81</v>
      </c>
      <c r="G982" s="92">
        <v>84.72</v>
      </c>
      <c r="H982" s="68">
        <v>9</v>
      </c>
      <c r="I982" s="68"/>
    </row>
    <row r="983" spans="2:9" x14ac:dyDescent="0.3">
      <c r="B983" s="89" t="s">
        <v>8171</v>
      </c>
      <c r="C983" s="90" t="s">
        <v>8172</v>
      </c>
      <c r="D983" s="91" t="s">
        <v>6357</v>
      </c>
      <c r="E983" s="92">
        <v>35.99</v>
      </c>
      <c r="F983" s="92">
        <v>1.45</v>
      </c>
      <c r="G983" s="92">
        <v>37.44</v>
      </c>
      <c r="H983" s="68">
        <v>9</v>
      </c>
      <c r="I983" s="68"/>
    </row>
    <row r="984" spans="2:9" x14ac:dyDescent="0.3">
      <c r="B984" s="89" t="s">
        <v>8173</v>
      </c>
      <c r="C984" s="90" t="s">
        <v>8174</v>
      </c>
      <c r="D984" s="91" t="s">
        <v>6357</v>
      </c>
      <c r="E984" s="92">
        <v>64.66</v>
      </c>
      <c r="F984" s="92">
        <v>1.74</v>
      </c>
      <c r="G984" s="92">
        <v>66.400000000000006</v>
      </c>
      <c r="H984" s="68">
        <v>9</v>
      </c>
      <c r="I984" s="68"/>
    </row>
    <row r="985" spans="2:9" x14ac:dyDescent="0.3">
      <c r="B985" s="89" t="s">
        <v>8175</v>
      </c>
      <c r="C985" s="90" t="s">
        <v>8176</v>
      </c>
      <c r="D985" s="91" t="s">
        <v>6357</v>
      </c>
      <c r="E985" s="92">
        <v>69.010000000000005</v>
      </c>
      <c r="F985" s="92">
        <v>1.74</v>
      </c>
      <c r="G985" s="92">
        <v>70.75</v>
      </c>
      <c r="H985" s="68">
        <v>9</v>
      </c>
      <c r="I985" s="68"/>
    </row>
    <row r="986" spans="2:9" x14ac:dyDescent="0.3">
      <c r="B986" s="89" t="s">
        <v>8177</v>
      </c>
      <c r="C986" s="90" t="s">
        <v>8178</v>
      </c>
      <c r="D986" s="91" t="s">
        <v>6357</v>
      </c>
      <c r="E986" s="92">
        <v>36.89</v>
      </c>
      <c r="F986" s="92">
        <v>2.9</v>
      </c>
      <c r="G986" s="92">
        <v>39.79</v>
      </c>
      <c r="H986" s="68">
        <v>9</v>
      </c>
      <c r="I986" s="68"/>
    </row>
    <row r="987" spans="2:9" x14ac:dyDescent="0.3">
      <c r="B987" s="89" t="s">
        <v>8179</v>
      </c>
      <c r="C987" s="90" t="s">
        <v>8180</v>
      </c>
      <c r="D987" s="91"/>
      <c r="E987" s="92"/>
      <c r="F987" s="92"/>
      <c r="G987" s="92"/>
      <c r="H987" s="68">
        <v>5</v>
      </c>
      <c r="I987" s="68"/>
    </row>
    <row r="988" spans="2:9" x14ac:dyDescent="0.3">
      <c r="B988" s="89" t="s">
        <v>8181</v>
      </c>
      <c r="C988" s="90" t="s">
        <v>8182</v>
      </c>
      <c r="D988" s="91" t="s">
        <v>6301</v>
      </c>
      <c r="E988" s="92">
        <v>48.58</v>
      </c>
      <c r="F988" s="92">
        <v>40.770000000000003</v>
      </c>
      <c r="G988" s="92">
        <v>89.35</v>
      </c>
      <c r="H988" s="68">
        <v>9</v>
      </c>
      <c r="I988" s="68"/>
    </row>
    <row r="989" spans="2:9" x14ac:dyDescent="0.3">
      <c r="B989" s="89" t="s">
        <v>8183</v>
      </c>
      <c r="C989" s="90" t="s">
        <v>8184</v>
      </c>
      <c r="D989" s="91" t="s">
        <v>6357</v>
      </c>
      <c r="E989" s="92">
        <v>65.25</v>
      </c>
      <c r="F989" s="92">
        <v>14.52</v>
      </c>
      <c r="G989" s="92">
        <v>79.77</v>
      </c>
      <c r="H989" s="68">
        <v>9</v>
      </c>
      <c r="I989" s="68"/>
    </row>
    <row r="990" spans="2:9" x14ac:dyDescent="0.3">
      <c r="B990" s="89" t="s">
        <v>8185</v>
      </c>
      <c r="C990" s="90" t="s">
        <v>8186</v>
      </c>
      <c r="D990" s="91" t="s">
        <v>6357</v>
      </c>
      <c r="E990" s="92">
        <v>9.51</v>
      </c>
      <c r="F990" s="92"/>
      <c r="G990" s="92">
        <v>9.51</v>
      </c>
      <c r="H990" s="68">
        <v>9</v>
      </c>
      <c r="I990" s="68"/>
    </row>
    <row r="991" spans="2:9" x14ac:dyDescent="0.3">
      <c r="B991" s="89" t="s">
        <v>8187</v>
      </c>
      <c r="C991" s="90" t="s">
        <v>8188</v>
      </c>
      <c r="D991" s="91" t="s">
        <v>6301</v>
      </c>
      <c r="E991" s="92">
        <v>116.39</v>
      </c>
      <c r="F991" s="92">
        <v>14.52</v>
      </c>
      <c r="G991" s="92">
        <v>130.91</v>
      </c>
      <c r="H991" s="68">
        <v>9</v>
      </c>
      <c r="I991" s="68"/>
    </row>
    <row r="992" spans="2:9" x14ac:dyDescent="0.3">
      <c r="B992" s="89" t="s">
        <v>8189</v>
      </c>
      <c r="C992" s="90" t="s">
        <v>8190</v>
      </c>
      <c r="D992" s="91" t="s">
        <v>6301</v>
      </c>
      <c r="E992" s="92">
        <v>9.02</v>
      </c>
      <c r="F992" s="92">
        <v>15.98</v>
      </c>
      <c r="G992" s="92">
        <v>25</v>
      </c>
      <c r="H992" s="68">
        <v>9</v>
      </c>
      <c r="I992" s="68"/>
    </row>
    <row r="993" spans="2:9" x14ac:dyDescent="0.3">
      <c r="B993" s="89" t="s">
        <v>8191</v>
      </c>
      <c r="C993" s="90" t="s">
        <v>8192</v>
      </c>
      <c r="D993" s="91"/>
      <c r="E993" s="92"/>
      <c r="F993" s="92"/>
      <c r="G993" s="92"/>
      <c r="H993" s="68">
        <v>5</v>
      </c>
      <c r="I993" s="68"/>
    </row>
    <row r="994" spans="2:9" x14ac:dyDescent="0.3">
      <c r="B994" s="89" t="s">
        <v>8193</v>
      </c>
      <c r="C994" s="90" t="s">
        <v>8194</v>
      </c>
      <c r="D994" s="91" t="s">
        <v>6301</v>
      </c>
      <c r="E994" s="92">
        <v>36.29</v>
      </c>
      <c r="F994" s="92"/>
      <c r="G994" s="92">
        <v>36.29</v>
      </c>
      <c r="H994" s="68">
        <v>9</v>
      </c>
      <c r="I994" s="68"/>
    </row>
    <row r="995" spans="2:9" ht="28.8" x14ac:dyDescent="0.3">
      <c r="B995" s="89" t="s">
        <v>8195</v>
      </c>
      <c r="C995" s="90" t="s">
        <v>8196</v>
      </c>
      <c r="D995" s="91" t="s">
        <v>6301</v>
      </c>
      <c r="E995" s="92">
        <v>33.869999999999997</v>
      </c>
      <c r="F995" s="92"/>
      <c r="G995" s="92">
        <v>33.869999999999997</v>
      </c>
      <c r="H995" s="68">
        <v>9</v>
      </c>
      <c r="I995" s="68"/>
    </row>
    <row r="996" spans="2:9" x14ac:dyDescent="0.3">
      <c r="B996" s="89" t="s">
        <v>8197</v>
      </c>
      <c r="C996" s="90" t="s">
        <v>8198</v>
      </c>
      <c r="D996" s="91" t="s">
        <v>6357</v>
      </c>
      <c r="E996" s="92">
        <v>31.37</v>
      </c>
      <c r="F996" s="92"/>
      <c r="G996" s="92">
        <v>31.37</v>
      </c>
      <c r="H996" s="68">
        <v>9</v>
      </c>
      <c r="I996" s="68"/>
    </row>
    <row r="997" spans="2:9" x14ac:dyDescent="0.3">
      <c r="B997" s="89" t="s">
        <v>8199</v>
      </c>
      <c r="C997" s="90" t="s">
        <v>8200</v>
      </c>
      <c r="D997" s="91" t="s">
        <v>6357</v>
      </c>
      <c r="E997" s="92">
        <v>25.94</v>
      </c>
      <c r="F997" s="92"/>
      <c r="G997" s="92">
        <v>25.94</v>
      </c>
      <c r="H997" s="68">
        <v>9</v>
      </c>
      <c r="I997" s="68"/>
    </row>
    <row r="998" spans="2:9" x14ac:dyDescent="0.3">
      <c r="B998" s="89" t="s">
        <v>8201</v>
      </c>
      <c r="C998" s="90" t="s">
        <v>8202</v>
      </c>
      <c r="D998" s="91" t="s">
        <v>6357</v>
      </c>
      <c r="E998" s="92"/>
      <c r="F998" s="92">
        <v>32.159999999999997</v>
      </c>
      <c r="G998" s="92">
        <v>32.159999999999997</v>
      </c>
      <c r="H998" s="68">
        <v>9</v>
      </c>
      <c r="I998" s="68"/>
    </row>
    <row r="999" spans="2:9" x14ac:dyDescent="0.3">
      <c r="B999" s="89" t="s">
        <v>8203</v>
      </c>
      <c r="C999" s="90" t="s">
        <v>8204</v>
      </c>
      <c r="D999" s="91" t="s">
        <v>6301</v>
      </c>
      <c r="E999" s="92">
        <v>7.54</v>
      </c>
      <c r="F999" s="92">
        <v>16.38</v>
      </c>
      <c r="G999" s="92">
        <v>23.92</v>
      </c>
      <c r="H999" s="68">
        <v>9</v>
      </c>
      <c r="I999" s="68"/>
    </row>
    <row r="1000" spans="2:9" x14ac:dyDescent="0.3">
      <c r="B1000" s="89" t="s">
        <v>8205</v>
      </c>
      <c r="C1000" s="90" t="s">
        <v>8206</v>
      </c>
      <c r="D1000" s="91" t="s">
        <v>6301</v>
      </c>
      <c r="E1000" s="92">
        <v>13.97</v>
      </c>
      <c r="F1000" s="92">
        <v>16.38</v>
      </c>
      <c r="G1000" s="92">
        <v>30.35</v>
      </c>
      <c r="H1000" s="68">
        <v>9</v>
      </c>
      <c r="I1000" s="68"/>
    </row>
    <row r="1001" spans="2:9" x14ac:dyDescent="0.3">
      <c r="B1001" s="89" t="s">
        <v>8207</v>
      </c>
      <c r="C1001" s="90" t="s">
        <v>8208</v>
      </c>
      <c r="D1001" s="91" t="s">
        <v>6357</v>
      </c>
      <c r="E1001" s="92">
        <v>4.0199999999999996</v>
      </c>
      <c r="F1001" s="92">
        <v>8.5500000000000007</v>
      </c>
      <c r="G1001" s="92">
        <v>12.57</v>
      </c>
      <c r="H1001" s="68">
        <v>9</v>
      </c>
      <c r="I1001" s="68"/>
    </row>
    <row r="1002" spans="2:9" x14ac:dyDescent="0.3">
      <c r="B1002" s="89" t="s">
        <v>8209</v>
      </c>
      <c r="C1002" s="90" t="s">
        <v>8210</v>
      </c>
      <c r="D1002" s="91" t="s">
        <v>6357</v>
      </c>
      <c r="E1002" s="92">
        <v>7.45</v>
      </c>
      <c r="F1002" s="92">
        <v>8.5500000000000007</v>
      </c>
      <c r="G1002" s="92">
        <v>16</v>
      </c>
      <c r="H1002" s="68">
        <v>9</v>
      </c>
      <c r="I1002" s="68"/>
    </row>
    <row r="1003" spans="2:9" x14ac:dyDescent="0.3">
      <c r="B1003" s="89" t="s">
        <v>8211</v>
      </c>
      <c r="C1003" s="90" t="s">
        <v>8212</v>
      </c>
      <c r="D1003" s="91"/>
      <c r="E1003" s="92"/>
      <c r="F1003" s="92"/>
      <c r="G1003" s="92"/>
      <c r="H1003" s="68">
        <v>2</v>
      </c>
      <c r="I1003" s="68"/>
    </row>
    <row r="1004" spans="2:9" x14ac:dyDescent="0.3">
      <c r="B1004" s="89" t="s">
        <v>8213</v>
      </c>
      <c r="C1004" s="90" t="s">
        <v>8214</v>
      </c>
      <c r="D1004" s="91"/>
      <c r="E1004" s="92"/>
      <c r="F1004" s="92"/>
      <c r="G1004" s="92"/>
      <c r="H1004" s="68">
        <v>5</v>
      </c>
      <c r="I1004" s="68"/>
    </row>
    <row r="1005" spans="2:9" x14ac:dyDescent="0.3">
      <c r="B1005" s="89" t="s">
        <v>8215</v>
      </c>
      <c r="C1005" s="90" t="s">
        <v>8216</v>
      </c>
      <c r="D1005" s="91" t="s">
        <v>6301</v>
      </c>
      <c r="E1005" s="92">
        <v>52.61</v>
      </c>
      <c r="F1005" s="92">
        <v>9.25</v>
      </c>
      <c r="G1005" s="92">
        <v>61.86</v>
      </c>
      <c r="H1005" s="68">
        <v>9</v>
      </c>
      <c r="I1005" s="68"/>
    </row>
    <row r="1006" spans="2:9" x14ac:dyDescent="0.3">
      <c r="B1006" s="89" t="s">
        <v>8217</v>
      </c>
      <c r="C1006" s="90" t="s">
        <v>8218</v>
      </c>
      <c r="D1006" s="91"/>
      <c r="E1006" s="92"/>
      <c r="F1006" s="92"/>
      <c r="G1006" s="92"/>
      <c r="H1006" s="68">
        <v>5</v>
      </c>
      <c r="I1006" s="68"/>
    </row>
    <row r="1007" spans="2:9" ht="28.8" x14ac:dyDescent="0.3">
      <c r="B1007" s="89" t="s">
        <v>8219</v>
      </c>
      <c r="C1007" s="90" t="s">
        <v>8220</v>
      </c>
      <c r="D1007" s="91" t="s">
        <v>6301</v>
      </c>
      <c r="E1007" s="92">
        <v>26.51</v>
      </c>
      <c r="F1007" s="92">
        <v>10.95</v>
      </c>
      <c r="G1007" s="92">
        <v>37.46</v>
      </c>
      <c r="H1007" s="68">
        <v>9</v>
      </c>
      <c r="I1007" s="68"/>
    </row>
    <row r="1008" spans="2:9" ht="43.2" x14ac:dyDescent="0.3">
      <c r="B1008" s="89" t="s">
        <v>8221</v>
      </c>
      <c r="C1008" s="90" t="s">
        <v>8222</v>
      </c>
      <c r="D1008" s="91" t="s">
        <v>6357</v>
      </c>
      <c r="E1008" s="92">
        <v>4.38</v>
      </c>
      <c r="F1008" s="92">
        <v>0.88</v>
      </c>
      <c r="G1008" s="92">
        <v>5.26</v>
      </c>
      <c r="H1008" s="68">
        <v>9</v>
      </c>
      <c r="I1008" s="68"/>
    </row>
    <row r="1009" spans="2:9" ht="43.2" x14ac:dyDescent="0.3">
      <c r="B1009" s="89" t="s">
        <v>8223</v>
      </c>
      <c r="C1009" s="90" t="s">
        <v>8224</v>
      </c>
      <c r="D1009" s="91" t="s">
        <v>6301</v>
      </c>
      <c r="E1009" s="92">
        <v>138</v>
      </c>
      <c r="F1009" s="92">
        <v>10.95</v>
      </c>
      <c r="G1009" s="92">
        <v>148.94999999999999</v>
      </c>
      <c r="H1009" s="68">
        <v>9</v>
      </c>
      <c r="I1009" s="68"/>
    </row>
    <row r="1010" spans="2:9" ht="43.2" x14ac:dyDescent="0.3">
      <c r="B1010" s="89" t="s">
        <v>8225</v>
      </c>
      <c r="C1010" s="90" t="s">
        <v>8226</v>
      </c>
      <c r="D1010" s="91" t="s">
        <v>6357</v>
      </c>
      <c r="E1010" s="92">
        <v>23.27</v>
      </c>
      <c r="F1010" s="92">
        <v>0.88</v>
      </c>
      <c r="G1010" s="92">
        <v>24.15</v>
      </c>
      <c r="H1010" s="68">
        <v>9</v>
      </c>
      <c r="I1010" s="68"/>
    </row>
    <row r="1011" spans="2:9" ht="43.2" x14ac:dyDescent="0.3">
      <c r="B1011" s="89" t="s">
        <v>8227</v>
      </c>
      <c r="C1011" s="90" t="s">
        <v>8228</v>
      </c>
      <c r="D1011" s="91" t="s">
        <v>6301</v>
      </c>
      <c r="E1011" s="92">
        <v>29.77</v>
      </c>
      <c r="F1011" s="92">
        <v>10.95</v>
      </c>
      <c r="G1011" s="92">
        <v>40.72</v>
      </c>
      <c r="H1011" s="68">
        <v>9</v>
      </c>
      <c r="I1011" s="68"/>
    </row>
    <row r="1012" spans="2:9" ht="43.2" x14ac:dyDescent="0.3">
      <c r="B1012" s="89" t="s">
        <v>8229</v>
      </c>
      <c r="C1012" s="90" t="s">
        <v>8230</v>
      </c>
      <c r="D1012" s="91" t="s">
        <v>6357</v>
      </c>
      <c r="E1012" s="92">
        <v>4.7699999999999996</v>
      </c>
      <c r="F1012" s="92">
        <v>0.88</v>
      </c>
      <c r="G1012" s="92">
        <v>5.65</v>
      </c>
      <c r="H1012" s="68">
        <v>9</v>
      </c>
      <c r="I1012" s="68"/>
    </row>
    <row r="1013" spans="2:9" x14ac:dyDescent="0.3">
      <c r="B1013" s="89" t="s">
        <v>8231</v>
      </c>
      <c r="C1013" s="90" t="s">
        <v>8232</v>
      </c>
      <c r="D1013" s="91" t="s">
        <v>6301</v>
      </c>
      <c r="E1013" s="92">
        <v>9.57</v>
      </c>
      <c r="F1013" s="92">
        <v>46.06</v>
      </c>
      <c r="G1013" s="92">
        <v>55.63</v>
      </c>
      <c r="H1013" s="68">
        <v>9</v>
      </c>
      <c r="I1013" s="68"/>
    </row>
    <row r="1014" spans="2:9" ht="28.8" x14ac:dyDescent="0.3">
      <c r="B1014" s="89" t="s">
        <v>8233</v>
      </c>
      <c r="C1014" s="90" t="s">
        <v>8234</v>
      </c>
      <c r="D1014" s="91" t="s">
        <v>6301</v>
      </c>
      <c r="E1014" s="92">
        <v>0.83</v>
      </c>
      <c r="F1014" s="92">
        <v>7.31</v>
      </c>
      <c r="G1014" s="92">
        <v>8.14</v>
      </c>
      <c r="H1014" s="68">
        <v>9</v>
      </c>
      <c r="I1014" s="68"/>
    </row>
    <row r="1015" spans="2:9" ht="28.8" x14ac:dyDescent="0.3">
      <c r="B1015" s="89" t="s">
        <v>8235</v>
      </c>
      <c r="C1015" s="90" t="s">
        <v>8236</v>
      </c>
      <c r="D1015" s="91" t="s">
        <v>6301</v>
      </c>
      <c r="E1015" s="92">
        <v>1.91</v>
      </c>
      <c r="F1015" s="92">
        <v>7.31</v>
      </c>
      <c r="G1015" s="92">
        <v>9.2200000000000006</v>
      </c>
      <c r="H1015" s="68">
        <v>9</v>
      </c>
      <c r="I1015" s="68"/>
    </row>
    <row r="1016" spans="2:9" ht="28.8" x14ac:dyDescent="0.3">
      <c r="B1016" s="89" t="s">
        <v>8237</v>
      </c>
      <c r="C1016" s="90" t="s">
        <v>8238</v>
      </c>
      <c r="D1016" s="91" t="s">
        <v>6301</v>
      </c>
      <c r="E1016" s="92">
        <v>1.65</v>
      </c>
      <c r="F1016" s="92">
        <v>7.31</v>
      </c>
      <c r="G1016" s="92">
        <v>8.9600000000000009</v>
      </c>
      <c r="H1016" s="68">
        <v>9</v>
      </c>
      <c r="I1016" s="68"/>
    </row>
    <row r="1017" spans="2:9" ht="28.8" x14ac:dyDescent="0.3">
      <c r="B1017" s="89" t="s">
        <v>8239</v>
      </c>
      <c r="C1017" s="90" t="s">
        <v>8240</v>
      </c>
      <c r="D1017" s="91" t="s">
        <v>6301</v>
      </c>
      <c r="E1017" s="92">
        <v>4.78</v>
      </c>
      <c r="F1017" s="92">
        <v>7.31</v>
      </c>
      <c r="G1017" s="92">
        <v>12.09</v>
      </c>
      <c r="H1017" s="68">
        <v>9</v>
      </c>
      <c r="I1017" s="68"/>
    </row>
    <row r="1018" spans="2:9" ht="28.8" x14ac:dyDescent="0.3">
      <c r="B1018" s="89" t="s">
        <v>8241</v>
      </c>
      <c r="C1018" s="90" t="s">
        <v>8242</v>
      </c>
      <c r="D1018" s="91" t="s">
        <v>6357</v>
      </c>
      <c r="E1018" s="92">
        <v>0.08</v>
      </c>
      <c r="F1018" s="92">
        <v>0.82</v>
      </c>
      <c r="G1018" s="92">
        <v>0.9</v>
      </c>
      <c r="H1018" s="68">
        <v>9</v>
      </c>
      <c r="I1018" s="68"/>
    </row>
    <row r="1019" spans="2:9" ht="28.8" x14ac:dyDescent="0.3">
      <c r="B1019" s="89" t="s">
        <v>8243</v>
      </c>
      <c r="C1019" s="90" t="s">
        <v>8244</v>
      </c>
      <c r="D1019" s="91" t="s">
        <v>6357</v>
      </c>
      <c r="E1019" s="92">
        <v>0.19</v>
      </c>
      <c r="F1019" s="92">
        <v>0.82</v>
      </c>
      <c r="G1019" s="92">
        <v>1.01</v>
      </c>
      <c r="H1019" s="68">
        <v>9</v>
      </c>
      <c r="I1019" s="68"/>
    </row>
    <row r="1020" spans="2:9" ht="28.8" x14ac:dyDescent="0.3">
      <c r="B1020" s="89" t="s">
        <v>8245</v>
      </c>
      <c r="C1020" s="90" t="s">
        <v>8246</v>
      </c>
      <c r="D1020" s="91" t="s">
        <v>6357</v>
      </c>
      <c r="E1020" s="92">
        <v>0.17</v>
      </c>
      <c r="F1020" s="92">
        <v>0.82</v>
      </c>
      <c r="G1020" s="92">
        <v>0.99</v>
      </c>
      <c r="H1020" s="68">
        <v>9</v>
      </c>
      <c r="I1020" s="68"/>
    </row>
    <row r="1021" spans="2:9" ht="28.8" x14ac:dyDescent="0.3">
      <c r="B1021" s="89" t="s">
        <v>8247</v>
      </c>
      <c r="C1021" s="90" t="s">
        <v>8248</v>
      </c>
      <c r="D1021" s="91" t="s">
        <v>6357</v>
      </c>
      <c r="E1021" s="92">
        <v>0.48</v>
      </c>
      <c r="F1021" s="92">
        <v>0.82</v>
      </c>
      <c r="G1021" s="92">
        <v>1.3</v>
      </c>
      <c r="H1021" s="68">
        <v>9</v>
      </c>
      <c r="I1021" s="68"/>
    </row>
    <row r="1022" spans="2:9" x14ac:dyDescent="0.3">
      <c r="B1022" s="89" t="s">
        <v>8249</v>
      </c>
      <c r="C1022" s="90" t="s">
        <v>8250</v>
      </c>
      <c r="D1022" s="91"/>
      <c r="E1022" s="92"/>
      <c r="F1022" s="92"/>
      <c r="G1022" s="92"/>
      <c r="H1022" s="68">
        <v>5</v>
      </c>
      <c r="I1022" s="68"/>
    </row>
    <row r="1023" spans="2:9" ht="43.2" x14ac:dyDescent="0.3">
      <c r="B1023" s="89" t="s">
        <v>8251</v>
      </c>
      <c r="C1023" s="90" t="s">
        <v>8252</v>
      </c>
      <c r="D1023" s="91" t="s">
        <v>6301</v>
      </c>
      <c r="E1023" s="92">
        <v>115.53</v>
      </c>
      <c r="F1023" s="92">
        <v>10.95</v>
      </c>
      <c r="G1023" s="92">
        <v>126.48</v>
      </c>
      <c r="H1023" s="68">
        <v>9</v>
      </c>
      <c r="I1023" s="68"/>
    </row>
    <row r="1024" spans="2:9" ht="43.2" x14ac:dyDescent="0.3">
      <c r="B1024" s="89" t="s">
        <v>8253</v>
      </c>
      <c r="C1024" s="90" t="s">
        <v>8254</v>
      </c>
      <c r="D1024" s="91" t="s">
        <v>6301</v>
      </c>
      <c r="E1024" s="92">
        <v>137.02000000000001</v>
      </c>
      <c r="F1024" s="92">
        <v>10.95</v>
      </c>
      <c r="G1024" s="92">
        <v>147.97</v>
      </c>
      <c r="H1024" s="68">
        <v>9</v>
      </c>
      <c r="I1024" s="68"/>
    </row>
    <row r="1025" spans="2:9" ht="43.2" x14ac:dyDescent="0.3">
      <c r="B1025" s="89" t="s">
        <v>8255</v>
      </c>
      <c r="C1025" s="90" t="s">
        <v>8256</v>
      </c>
      <c r="D1025" s="91" t="s">
        <v>6301</v>
      </c>
      <c r="E1025" s="92">
        <v>192.25</v>
      </c>
      <c r="F1025" s="92">
        <v>10.95</v>
      </c>
      <c r="G1025" s="92">
        <v>203.2</v>
      </c>
      <c r="H1025" s="68">
        <v>9</v>
      </c>
      <c r="I1025" s="68"/>
    </row>
    <row r="1026" spans="2:9" ht="43.2" x14ac:dyDescent="0.3">
      <c r="B1026" s="89" t="s">
        <v>8257</v>
      </c>
      <c r="C1026" s="90" t="s">
        <v>8258</v>
      </c>
      <c r="D1026" s="91" t="s">
        <v>6357</v>
      </c>
      <c r="E1026" s="92">
        <v>41.8</v>
      </c>
      <c r="F1026" s="92">
        <v>1.1000000000000001</v>
      </c>
      <c r="G1026" s="92">
        <v>42.9</v>
      </c>
      <c r="H1026" s="68">
        <v>9</v>
      </c>
      <c r="I1026" s="68"/>
    </row>
    <row r="1027" spans="2:9" ht="43.2" x14ac:dyDescent="0.3">
      <c r="B1027" s="89" t="s">
        <v>8259</v>
      </c>
      <c r="C1027" s="90" t="s">
        <v>8260</v>
      </c>
      <c r="D1027" s="91" t="s">
        <v>6301</v>
      </c>
      <c r="E1027" s="92">
        <v>250.33</v>
      </c>
      <c r="F1027" s="92">
        <v>10.95</v>
      </c>
      <c r="G1027" s="92">
        <v>261.27999999999997</v>
      </c>
      <c r="H1027" s="68">
        <v>9</v>
      </c>
      <c r="I1027" s="68"/>
    </row>
    <row r="1028" spans="2:9" ht="43.2" x14ac:dyDescent="0.3">
      <c r="B1028" s="89" t="s">
        <v>8261</v>
      </c>
      <c r="C1028" s="90" t="s">
        <v>8262</v>
      </c>
      <c r="D1028" s="91" t="s">
        <v>6357</v>
      </c>
      <c r="E1028" s="92">
        <v>49.13</v>
      </c>
      <c r="F1028" s="92">
        <v>1.1000000000000001</v>
      </c>
      <c r="G1028" s="92">
        <v>50.23</v>
      </c>
      <c r="H1028" s="68">
        <v>9</v>
      </c>
      <c r="I1028" s="68"/>
    </row>
    <row r="1029" spans="2:9" ht="43.2" x14ac:dyDescent="0.3">
      <c r="B1029" s="89" t="s">
        <v>8263</v>
      </c>
      <c r="C1029" s="90" t="s">
        <v>8264</v>
      </c>
      <c r="D1029" s="91" t="s">
        <v>6301</v>
      </c>
      <c r="E1029" s="92">
        <v>33.369999999999997</v>
      </c>
      <c r="F1029" s="92">
        <v>7.31</v>
      </c>
      <c r="G1029" s="92">
        <v>40.68</v>
      </c>
      <c r="H1029" s="68">
        <v>9</v>
      </c>
      <c r="I1029" s="68"/>
    </row>
    <row r="1030" spans="2:9" ht="43.2" x14ac:dyDescent="0.3">
      <c r="B1030" s="89" t="s">
        <v>8265</v>
      </c>
      <c r="C1030" s="90" t="s">
        <v>8266</v>
      </c>
      <c r="D1030" s="91" t="s">
        <v>6301</v>
      </c>
      <c r="E1030" s="92">
        <v>27.94</v>
      </c>
      <c r="F1030" s="92">
        <v>7.31</v>
      </c>
      <c r="G1030" s="92">
        <v>35.25</v>
      </c>
      <c r="H1030" s="68">
        <v>9</v>
      </c>
      <c r="I1030" s="68"/>
    </row>
    <row r="1031" spans="2:9" ht="43.2" x14ac:dyDescent="0.3">
      <c r="B1031" s="89" t="s">
        <v>8267</v>
      </c>
      <c r="C1031" s="90" t="s">
        <v>8268</v>
      </c>
      <c r="D1031" s="91" t="s">
        <v>6301</v>
      </c>
      <c r="E1031" s="92">
        <v>55.62</v>
      </c>
      <c r="F1031" s="92">
        <v>7.31</v>
      </c>
      <c r="G1031" s="92">
        <v>62.93</v>
      </c>
      <c r="H1031" s="68">
        <v>9</v>
      </c>
      <c r="I1031" s="68"/>
    </row>
    <row r="1032" spans="2:9" ht="43.2" x14ac:dyDescent="0.3">
      <c r="B1032" s="89" t="s">
        <v>8269</v>
      </c>
      <c r="C1032" s="90" t="s">
        <v>8270</v>
      </c>
      <c r="D1032" s="91" t="s">
        <v>6301</v>
      </c>
      <c r="E1032" s="92">
        <v>46.56</v>
      </c>
      <c r="F1032" s="92">
        <v>7.31</v>
      </c>
      <c r="G1032" s="92">
        <v>53.87</v>
      </c>
      <c r="H1032" s="68">
        <v>9</v>
      </c>
      <c r="I1032" s="68"/>
    </row>
    <row r="1033" spans="2:9" ht="43.2" x14ac:dyDescent="0.3">
      <c r="B1033" s="89" t="s">
        <v>8271</v>
      </c>
      <c r="C1033" s="90" t="s">
        <v>8272</v>
      </c>
      <c r="D1033" s="91" t="s">
        <v>6301</v>
      </c>
      <c r="E1033" s="92">
        <v>38.1</v>
      </c>
      <c r="F1033" s="92">
        <v>7.31</v>
      </c>
      <c r="G1033" s="92">
        <v>45.41</v>
      </c>
      <c r="H1033" s="68">
        <v>9</v>
      </c>
      <c r="I1033" s="68"/>
    </row>
    <row r="1034" spans="2:9" ht="43.2" x14ac:dyDescent="0.3">
      <c r="B1034" s="89" t="s">
        <v>8273</v>
      </c>
      <c r="C1034" s="90" t="s">
        <v>8274</v>
      </c>
      <c r="D1034" s="91" t="s">
        <v>6357</v>
      </c>
      <c r="E1034" s="92">
        <v>3.34</v>
      </c>
      <c r="F1034" s="92">
        <v>0.73</v>
      </c>
      <c r="G1034" s="92">
        <v>4.07</v>
      </c>
      <c r="H1034" s="68">
        <v>9</v>
      </c>
      <c r="I1034" s="68"/>
    </row>
    <row r="1035" spans="2:9" ht="43.2" x14ac:dyDescent="0.3">
      <c r="B1035" s="89" t="s">
        <v>8275</v>
      </c>
      <c r="C1035" s="90" t="s">
        <v>8276</v>
      </c>
      <c r="D1035" s="91" t="s">
        <v>6357</v>
      </c>
      <c r="E1035" s="92">
        <v>2.79</v>
      </c>
      <c r="F1035" s="92">
        <v>0.73</v>
      </c>
      <c r="G1035" s="92">
        <v>3.52</v>
      </c>
      <c r="H1035" s="68">
        <v>9</v>
      </c>
      <c r="I1035" s="68"/>
    </row>
    <row r="1036" spans="2:9" x14ac:dyDescent="0.3">
      <c r="B1036" s="89" t="s">
        <v>8277</v>
      </c>
      <c r="C1036" s="90" t="s">
        <v>8278</v>
      </c>
      <c r="D1036" s="91"/>
      <c r="E1036" s="92"/>
      <c r="F1036" s="92"/>
      <c r="G1036" s="92"/>
      <c r="H1036" s="68">
        <v>5</v>
      </c>
      <c r="I1036" s="68"/>
    </row>
    <row r="1037" spans="2:9" ht="43.2" x14ac:dyDescent="0.3">
      <c r="B1037" s="89" t="s">
        <v>8279</v>
      </c>
      <c r="C1037" s="90" t="s">
        <v>8280</v>
      </c>
      <c r="D1037" s="91" t="s">
        <v>6301</v>
      </c>
      <c r="E1037" s="92">
        <v>88.96</v>
      </c>
      <c r="F1037" s="92">
        <v>28.95</v>
      </c>
      <c r="G1037" s="92">
        <v>117.91</v>
      </c>
      <c r="H1037" s="68">
        <v>9</v>
      </c>
      <c r="I1037" s="68"/>
    </row>
    <row r="1038" spans="2:9" ht="43.2" x14ac:dyDescent="0.3">
      <c r="B1038" s="89" t="s">
        <v>8281</v>
      </c>
      <c r="C1038" s="90" t="s">
        <v>8282</v>
      </c>
      <c r="D1038" s="91" t="s">
        <v>6357</v>
      </c>
      <c r="E1038" s="92">
        <v>15.8</v>
      </c>
      <c r="F1038" s="92">
        <v>8.0399999999999991</v>
      </c>
      <c r="G1038" s="92">
        <v>23.84</v>
      </c>
      <c r="H1038" s="68">
        <v>9</v>
      </c>
      <c r="I1038" s="68"/>
    </row>
    <row r="1039" spans="2:9" ht="43.2" x14ac:dyDescent="0.3">
      <c r="B1039" s="89" t="s">
        <v>8283</v>
      </c>
      <c r="C1039" s="90" t="s">
        <v>8284</v>
      </c>
      <c r="D1039" s="91" t="s">
        <v>6301</v>
      </c>
      <c r="E1039" s="92">
        <v>128.93</v>
      </c>
      <c r="F1039" s="92">
        <v>28.95</v>
      </c>
      <c r="G1039" s="92">
        <v>157.88</v>
      </c>
      <c r="H1039" s="68">
        <v>9</v>
      </c>
      <c r="I1039" s="68"/>
    </row>
    <row r="1040" spans="2:9" ht="43.2" x14ac:dyDescent="0.3">
      <c r="B1040" s="89" t="s">
        <v>8285</v>
      </c>
      <c r="C1040" s="90" t="s">
        <v>8286</v>
      </c>
      <c r="D1040" s="91" t="s">
        <v>6357</v>
      </c>
      <c r="E1040" s="92">
        <v>22.76</v>
      </c>
      <c r="F1040" s="92">
        <v>8.0399999999999991</v>
      </c>
      <c r="G1040" s="92">
        <v>30.8</v>
      </c>
      <c r="H1040" s="68">
        <v>9</v>
      </c>
      <c r="I1040" s="68"/>
    </row>
    <row r="1041" spans="2:9" ht="43.2" x14ac:dyDescent="0.3">
      <c r="B1041" s="89" t="s">
        <v>8287</v>
      </c>
      <c r="C1041" s="90" t="s">
        <v>8288</v>
      </c>
      <c r="D1041" s="91" t="s">
        <v>6301</v>
      </c>
      <c r="E1041" s="92">
        <v>75.97</v>
      </c>
      <c r="F1041" s="92">
        <v>28.95</v>
      </c>
      <c r="G1041" s="92">
        <v>104.92</v>
      </c>
      <c r="H1041" s="68">
        <v>9</v>
      </c>
      <c r="I1041" s="68"/>
    </row>
    <row r="1042" spans="2:9" ht="43.2" x14ac:dyDescent="0.3">
      <c r="B1042" s="89" t="s">
        <v>8289</v>
      </c>
      <c r="C1042" s="90" t="s">
        <v>8290</v>
      </c>
      <c r="D1042" s="91" t="s">
        <v>6357</v>
      </c>
      <c r="E1042" s="92">
        <v>13.54</v>
      </c>
      <c r="F1042" s="92">
        <v>8.0399999999999991</v>
      </c>
      <c r="G1042" s="92">
        <v>21.58</v>
      </c>
      <c r="H1042" s="68">
        <v>9</v>
      </c>
      <c r="I1042" s="68"/>
    </row>
    <row r="1043" spans="2:9" ht="43.2" x14ac:dyDescent="0.3">
      <c r="B1043" s="89" t="s">
        <v>8291</v>
      </c>
      <c r="C1043" s="90" t="s">
        <v>8292</v>
      </c>
      <c r="D1043" s="91" t="s">
        <v>6301</v>
      </c>
      <c r="E1043" s="92">
        <v>159.58000000000001</v>
      </c>
      <c r="F1043" s="92">
        <v>28.95</v>
      </c>
      <c r="G1043" s="92">
        <v>188.53</v>
      </c>
      <c r="H1043" s="68">
        <v>9</v>
      </c>
      <c r="I1043" s="68"/>
    </row>
    <row r="1044" spans="2:9" ht="28.8" x14ac:dyDescent="0.3">
      <c r="B1044" s="89" t="s">
        <v>8293</v>
      </c>
      <c r="C1044" s="90" t="s">
        <v>8294</v>
      </c>
      <c r="D1044" s="91" t="s">
        <v>6357</v>
      </c>
      <c r="E1044" s="92">
        <v>28.27</v>
      </c>
      <c r="F1044" s="92">
        <v>8.0399999999999991</v>
      </c>
      <c r="G1044" s="92">
        <v>36.31</v>
      </c>
      <c r="H1044" s="68">
        <v>9</v>
      </c>
      <c r="I1044" s="68"/>
    </row>
    <row r="1045" spans="2:9" ht="43.2" x14ac:dyDescent="0.3">
      <c r="B1045" s="89" t="s">
        <v>8295</v>
      </c>
      <c r="C1045" s="90" t="s">
        <v>8296</v>
      </c>
      <c r="D1045" s="91" t="s">
        <v>6301</v>
      </c>
      <c r="E1045" s="92">
        <v>113.28</v>
      </c>
      <c r="F1045" s="92">
        <v>28.95</v>
      </c>
      <c r="G1045" s="92">
        <v>142.22999999999999</v>
      </c>
      <c r="H1045" s="68">
        <v>9</v>
      </c>
      <c r="I1045" s="68"/>
    </row>
    <row r="1046" spans="2:9" ht="43.2" x14ac:dyDescent="0.3">
      <c r="B1046" s="89" t="s">
        <v>8297</v>
      </c>
      <c r="C1046" s="90" t="s">
        <v>8298</v>
      </c>
      <c r="D1046" s="91" t="s">
        <v>6357</v>
      </c>
      <c r="E1046" s="92">
        <v>20.21</v>
      </c>
      <c r="F1046" s="92">
        <v>8.0399999999999991</v>
      </c>
      <c r="G1046" s="92">
        <v>28.25</v>
      </c>
      <c r="H1046" s="68">
        <v>9</v>
      </c>
      <c r="I1046" s="68"/>
    </row>
    <row r="1047" spans="2:9" ht="43.2" x14ac:dyDescent="0.3">
      <c r="B1047" s="89" t="s">
        <v>8299</v>
      </c>
      <c r="C1047" s="90" t="s">
        <v>8300</v>
      </c>
      <c r="D1047" s="91" t="s">
        <v>6301</v>
      </c>
      <c r="E1047" s="92">
        <v>148.51</v>
      </c>
      <c r="F1047" s="92">
        <v>28.95</v>
      </c>
      <c r="G1047" s="92">
        <v>177.46</v>
      </c>
      <c r="H1047" s="68">
        <v>9</v>
      </c>
      <c r="I1047" s="68"/>
    </row>
    <row r="1048" spans="2:9" ht="43.2" x14ac:dyDescent="0.3">
      <c r="B1048" s="89" t="s">
        <v>8301</v>
      </c>
      <c r="C1048" s="90" t="s">
        <v>8302</v>
      </c>
      <c r="D1048" s="91" t="s">
        <v>6357</v>
      </c>
      <c r="E1048" s="92">
        <v>26.35</v>
      </c>
      <c r="F1048" s="92">
        <v>8.0399999999999991</v>
      </c>
      <c r="G1048" s="92">
        <v>34.39</v>
      </c>
      <c r="H1048" s="68">
        <v>9</v>
      </c>
      <c r="I1048" s="68"/>
    </row>
    <row r="1049" spans="2:9" x14ac:dyDescent="0.3">
      <c r="B1049" s="89" t="s">
        <v>8303</v>
      </c>
      <c r="C1049" s="90" t="s">
        <v>8304</v>
      </c>
      <c r="D1049" s="91"/>
      <c r="E1049" s="92"/>
      <c r="F1049" s="92"/>
      <c r="G1049" s="92"/>
      <c r="H1049" s="68">
        <v>5</v>
      </c>
      <c r="I1049" s="68"/>
    </row>
    <row r="1050" spans="2:9" ht="28.8" x14ac:dyDescent="0.3">
      <c r="B1050" s="89" t="s">
        <v>8305</v>
      </c>
      <c r="C1050" s="90" t="s">
        <v>8306</v>
      </c>
      <c r="D1050" s="91" t="s">
        <v>6301</v>
      </c>
      <c r="E1050" s="92">
        <v>86.08</v>
      </c>
      <c r="F1050" s="92">
        <v>16.39</v>
      </c>
      <c r="G1050" s="92">
        <v>102.47</v>
      </c>
      <c r="H1050" s="68">
        <v>9</v>
      </c>
      <c r="I1050" s="68"/>
    </row>
    <row r="1051" spans="2:9" ht="28.8" x14ac:dyDescent="0.3">
      <c r="B1051" s="89" t="s">
        <v>8307</v>
      </c>
      <c r="C1051" s="90" t="s">
        <v>8308</v>
      </c>
      <c r="D1051" s="91" t="s">
        <v>6301</v>
      </c>
      <c r="E1051" s="92">
        <v>73.489999999999995</v>
      </c>
      <c r="F1051" s="92">
        <v>16.39</v>
      </c>
      <c r="G1051" s="92">
        <v>89.88</v>
      </c>
      <c r="H1051" s="68">
        <v>9</v>
      </c>
      <c r="I1051" s="68"/>
    </row>
    <row r="1052" spans="2:9" ht="28.8" x14ac:dyDescent="0.3">
      <c r="B1052" s="89" t="s">
        <v>8309</v>
      </c>
      <c r="C1052" s="90" t="s">
        <v>8310</v>
      </c>
      <c r="D1052" s="91" t="s">
        <v>6301</v>
      </c>
      <c r="E1052" s="92">
        <v>79.209999999999994</v>
      </c>
      <c r="F1052" s="92">
        <v>16.39</v>
      </c>
      <c r="G1052" s="92">
        <v>95.6</v>
      </c>
      <c r="H1052" s="68">
        <v>9</v>
      </c>
      <c r="I1052" s="68"/>
    </row>
    <row r="1053" spans="2:9" ht="28.8" x14ac:dyDescent="0.3">
      <c r="B1053" s="89" t="s">
        <v>8311</v>
      </c>
      <c r="C1053" s="90" t="s">
        <v>8312</v>
      </c>
      <c r="D1053" s="91" t="s">
        <v>6301</v>
      </c>
      <c r="E1053" s="92">
        <v>68.180000000000007</v>
      </c>
      <c r="F1053" s="92">
        <v>16.39</v>
      </c>
      <c r="G1053" s="92">
        <v>84.57</v>
      </c>
      <c r="H1053" s="68">
        <v>9</v>
      </c>
      <c r="I1053" s="68"/>
    </row>
    <row r="1054" spans="2:9" ht="28.8" x14ac:dyDescent="0.3">
      <c r="B1054" s="89" t="s">
        <v>8313</v>
      </c>
      <c r="C1054" s="90" t="s">
        <v>8314</v>
      </c>
      <c r="D1054" s="91" t="s">
        <v>6301</v>
      </c>
      <c r="E1054" s="92">
        <v>116.26</v>
      </c>
      <c r="F1054" s="92">
        <v>16.39</v>
      </c>
      <c r="G1054" s="92">
        <v>132.65</v>
      </c>
      <c r="H1054" s="68">
        <v>9</v>
      </c>
      <c r="I1054" s="68"/>
    </row>
    <row r="1055" spans="2:9" x14ac:dyDescent="0.3">
      <c r="B1055" s="89" t="s">
        <v>8315</v>
      </c>
      <c r="C1055" s="90" t="s">
        <v>8316</v>
      </c>
      <c r="D1055" s="91"/>
      <c r="E1055" s="92"/>
      <c r="F1055" s="92"/>
      <c r="G1055" s="92"/>
      <c r="H1055" s="68">
        <v>5</v>
      </c>
      <c r="I1055" s="68"/>
    </row>
    <row r="1056" spans="2:9" ht="28.8" x14ac:dyDescent="0.3">
      <c r="B1056" s="89" t="s">
        <v>8317</v>
      </c>
      <c r="C1056" s="90" t="s">
        <v>8318</v>
      </c>
      <c r="D1056" s="91" t="s">
        <v>6301</v>
      </c>
      <c r="E1056" s="92">
        <v>159.22</v>
      </c>
      <c r="F1056" s="92">
        <v>20.74</v>
      </c>
      <c r="G1056" s="92">
        <v>179.96</v>
      </c>
      <c r="H1056" s="68">
        <v>9</v>
      </c>
      <c r="I1056" s="68"/>
    </row>
    <row r="1057" spans="2:9" ht="28.8" x14ac:dyDescent="0.3">
      <c r="B1057" s="89" t="s">
        <v>8319</v>
      </c>
      <c r="C1057" s="90" t="s">
        <v>8320</v>
      </c>
      <c r="D1057" s="91" t="s">
        <v>6301</v>
      </c>
      <c r="E1057" s="92">
        <v>245.97</v>
      </c>
      <c r="F1057" s="92">
        <v>20.74</v>
      </c>
      <c r="G1057" s="92">
        <v>266.70999999999998</v>
      </c>
      <c r="H1057" s="68">
        <v>9</v>
      </c>
      <c r="I1057" s="68"/>
    </row>
    <row r="1058" spans="2:9" ht="28.8" x14ac:dyDescent="0.3">
      <c r="B1058" s="89" t="s">
        <v>8321</v>
      </c>
      <c r="C1058" s="90" t="s">
        <v>8322</v>
      </c>
      <c r="D1058" s="91" t="s">
        <v>6301</v>
      </c>
      <c r="E1058" s="92">
        <v>298.77</v>
      </c>
      <c r="F1058" s="92">
        <v>20.74</v>
      </c>
      <c r="G1058" s="92">
        <v>319.51</v>
      </c>
      <c r="H1058" s="68">
        <v>9</v>
      </c>
      <c r="I1058" s="68"/>
    </row>
    <row r="1059" spans="2:9" x14ac:dyDescent="0.3">
      <c r="B1059" s="89" t="s">
        <v>8323</v>
      </c>
      <c r="C1059" s="90" t="s">
        <v>8324</v>
      </c>
      <c r="D1059" s="91"/>
      <c r="E1059" s="92"/>
      <c r="F1059" s="92"/>
      <c r="G1059" s="92"/>
      <c r="H1059" s="68">
        <v>5</v>
      </c>
      <c r="I1059" s="68"/>
    </row>
    <row r="1060" spans="2:9" ht="43.2" x14ac:dyDescent="0.3">
      <c r="B1060" s="89" t="s">
        <v>8325</v>
      </c>
      <c r="C1060" s="90" t="s">
        <v>8326</v>
      </c>
      <c r="D1060" s="91" t="s">
        <v>6301</v>
      </c>
      <c r="E1060" s="92">
        <v>108.6</v>
      </c>
      <c r="F1060" s="92">
        <v>13.27</v>
      </c>
      <c r="G1060" s="92">
        <v>121.87</v>
      </c>
      <c r="H1060" s="68">
        <v>9</v>
      </c>
      <c r="I1060" s="68"/>
    </row>
    <row r="1061" spans="2:9" ht="43.2" x14ac:dyDescent="0.3">
      <c r="B1061" s="89" t="s">
        <v>8327</v>
      </c>
      <c r="C1061" s="90" t="s">
        <v>8328</v>
      </c>
      <c r="D1061" s="91" t="s">
        <v>6301</v>
      </c>
      <c r="E1061" s="92">
        <v>109.29</v>
      </c>
      <c r="F1061" s="92">
        <v>13.27</v>
      </c>
      <c r="G1061" s="92">
        <v>122.56</v>
      </c>
      <c r="H1061" s="68">
        <v>9</v>
      </c>
      <c r="I1061" s="68"/>
    </row>
    <row r="1062" spans="2:9" ht="28.8" x14ac:dyDescent="0.3">
      <c r="B1062" s="89" t="s">
        <v>8329</v>
      </c>
      <c r="C1062" s="90" t="s">
        <v>8330</v>
      </c>
      <c r="D1062" s="91" t="s">
        <v>6301</v>
      </c>
      <c r="E1062" s="92">
        <v>40.74</v>
      </c>
      <c r="F1062" s="92">
        <v>7.31</v>
      </c>
      <c r="G1062" s="92">
        <v>48.05</v>
      </c>
      <c r="H1062" s="68">
        <v>9</v>
      </c>
      <c r="I1062" s="68"/>
    </row>
    <row r="1063" spans="2:9" x14ac:dyDescent="0.3">
      <c r="B1063" s="89" t="s">
        <v>8331</v>
      </c>
      <c r="C1063" s="90" t="s">
        <v>8332</v>
      </c>
      <c r="D1063" s="91"/>
      <c r="E1063" s="92"/>
      <c r="F1063" s="92"/>
      <c r="G1063" s="92"/>
      <c r="H1063" s="68">
        <v>2</v>
      </c>
      <c r="I1063" s="68"/>
    </row>
    <row r="1064" spans="2:9" x14ac:dyDescent="0.3">
      <c r="B1064" s="89" t="s">
        <v>8333</v>
      </c>
      <c r="C1064" s="90" t="s">
        <v>8334</v>
      </c>
      <c r="D1064" s="91"/>
      <c r="E1064" s="92"/>
      <c r="F1064" s="92"/>
      <c r="G1064" s="92"/>
      <c r="H1064" s="68">
        <v>5</v>
      </c>
      <c r="I1064" s="68"/>
    </row>
    <row r="1065" spans="2:9" x14ac:dyDescent="0.3">
      <c r="B1065" s="89" t="s">
        <v>8335</v>
      </c>
      <c r="C1065" s="90" t="s">
        <v>8336</v>
      </c>
      <c r="D1065" s="91" t="s">
        <v>6301</v>
      </c>
      <c r="E1065" s="92">
        <v>342.27</v>
      </c>
      <c r="F1065" s="92">
        <v>34.6</v>
      </c>
      <c r="G1065" s="92">
        <v>376.87</v>
      </c>
      <c r="H1065" s="68">
        <v>9</v>
      </c>
      <c r="I1065" s="68"/>
    </row>
    <row r="1066" spans="2:9" ht="28.8" x14ac:dyDescent="0.3">
      <c r="B1066" s="89" t="s">
        <v>8337</v>
      </c>
      <c r="C1066" s="90" t="s">
        <v>8338</v>
      </c>
      <c r="D1066" s="91" t="s">
        <v>6357</v>
      </c>
      <c r="E1066" s="92">
        <v>111.26</v>
      </c>
      <c r="F1066" s="92">
        <v>15.92</v>
      </c>
      <c r="G1066" s="92">
        <v>127.18</v>
      </c>
      <c r="H1066" s="68">
        <v>9</v>
      </c>
      <c r="I1066" s="68"/>
    </row>
    <row r="1067" spans="2:9" ht="28.8" x14ac:dyDescent="0.3">
      <c r="B1067" s="89" t="s">
        <v>8339</v>
      </c>
      <c r="C1067" s="90" t="s">
        <v>8340</v>
      </c>
      <c r="D1067" s="91" t="s">
        <v>6357</v>
      </c>
      <c r="E1067" s="92">
        <v>139.54</v>
      </c>
      <c r="F1067" s="92">
        <v>19.91</v>
      </c>
      <c r="G1067" s="92">
        <v>159.44999999999999</v>
      </c>
      <c r="H1067" s="68">
        <v>9</v>
      </c>
      <c r="I1067" s="68"/>
    </row>
    <row r="1068" spans="2:9" x14ac:dyDescent="0.3">
      <c r="B1068" s="89" t="s">
        <v>8341</v>
      </c>
      <c r="C1068" s="90" t="s">
        <v>8342</v>
      </c>
      <c r="D1068" s="91" t="s">
        <v>6357</v>
      </c>
      <c r="E1068" s="92">
        <v>293.52999999999997</v>
      </c>
      <c r="F1068" s="92">
        <v>39.82</v>
      </c>
      <c r="G1068" s="92">
        <v>333.35</v>
      </c>
      <c r="H1068" s="68">
        <v>9</v>
      </c>
      <c r="I1068" s="68"/>
    </row>
    <row r="1069" spans="2:9" x14ac:dyDescent="0.3">
      <c r="B1069" s="89" t="s">
        <v>8343</v>
      </c>
      <c r="C1069" s="90" t="s">
        <v>8344</v>
      </c>
      <c r="D1069" s="91" t="s">
        <v>6357</v>
      </c>
      <c r="E1069" s="92">
        <v>63.83</v>
      </c>
      <c r="F1069" s="92">
        <v>8.7200000000000006</v>
      </c>
      <c r="G1069" s="92">
        <v>72.55</v>
      </c>
      <c r="H1069" s="68">
        <v>9</v>
      </c>
      <c r="I1069" s="68"/>
    </row>
    <row r="1070" spans="2:9" ht="28.8" x14ac:dyDescent="0.3">
      <c r="B1070" s="89" t="s">
        <v>8345</v>
      </c>
      <c r="C1070" s="90" t="s">
        <v>8346</v>
      </c>
      <c r="D1070" s="91" t="s">
        <v>6357</v>
      </c>
      <c r="E1070" s="92">
        <v>62.59</v>
      </c>
      <c r="F1070" s="92">
        <v>8.7200000000000006</v>
      </c>
      <c r="G1070" s="92">
        <v>71.31</v>
      </c>
      <c r="H1070" s="68">
        <v>9</v>
      </c>
      <c r="I1070" s="68"/>
    </row>
    <row r="1071" spans="2:9" x14ac:dyDescent="0.3">
      <c r="B1071" s="89" t="s">
        <v>8347</v>
      </c>
      <c r="C1071" s="90" t="s">
        <v>8348</v>
      </c>
      <c r="D1071" s="91" t="s">
        <v>6301</v>
      </c>
      <c r="E1071" s="92">
        <v>168.35</v>
      </c>
      <c r="F1071" s="92">
        <v>34.6</v>
      </c>
      <c r="G1071" s="92">
        <v>202.95</v>
      </c>
      <c r="H1071" s="68">
        <v>9</v>
      </c>
      <c r="I1071" s="68"/>
    </row>
    <row r="1072" spans="2:9" x14ac:dyDescent="0.3">
      <c r="B1072" s="89" t="s">
        <v>8349</v>
      </c>
      <c r="C1072" s="90" t="s">
        <v>8350</v>
      </c>
      <c r="D1072" s="91" t="s">
        <v>6357</v>
      </c>
      <c r="E1072" s="92">
        <v>42.05</v>
      </c>
      <c r="F1072" s="92">
        <v>8.7200000000000006</v>
      </c>
      <c r="G1072" s="92">
        <v>50.77</v>
      </c>
      <c r="H1072" s="68">
        <v>9</v>
      </c>
      <c r="I1072" s="68"/>
    </row>
    <row r="1073" spans="2:9" x14ac:dyDescent="0.3">
      <c r="B1073" s="89" t="s">
        <v>8351</v>
      </c>
      <c r="C1073" s="90" t="s">
        <v>8352</v>
      </c>
      <c r="D1073" s="91" t="s">
        <v>6357</v>
      </c>
      <c r="E1073" s="92">
        <v>133.91</v>
      </c>
      <c r="F1073" s="92">
        <v>39.82</v>
      </c>
      <c r="G1073" s="92">
        <v>173.73</v>
      </c>
      <c r="H1073" s="68">
        <v>9</v>
      </c>
      <c r="I1073" s="68"/>
    </row>
    <row r="1074" spans="2:9" ht="28.8" x14ac:dyDescent="0.3">
      <c r="B1074" s="89" t="s">
        <v>8353</v>
      </c>
      <c r="C1074" s="90" t="s">
        <v>8354</v>
      </c>
      <c r="D1074" s="91" t="s">
        <v>6357</v>
      </c>
      <c r="E1074" s="92">
        <v>150.41</v>
      </c>
      <c r="F1074" s="92">
        <v>15.92</v>
      </c>
      <c r="G1074" s="92">
        <v>166.33</v>
      </c>
      <c r="H1074" s="68">
        <v>9</v>
      </c>
      <c r="I1074" s="68"/>
    </row>
    <row r="1075" spans="2:9" x14ac:dyDescent="0.3">
      <c r="B1075" s="89" t="s">
        <v>8355</v>
      </c>
      <c r="C1075" s="90" t="s">
        <v>8356</v>
      </c>
      <c r="D1075" s="91"/>
      <c r="E1075" s="92"/>
      <c r="F1075" s="92"/>
      <c r="G1075" s="92"/>
      <c r="H1075" s="68">
        <v>5</v>
      </c>
      <c r="I1075" s="68"/>
    </row>
    <row r="1076" spans="2:9" x14ac:dyDescent="0.3">
      <c r="B1076" s="89" t="s">
        <v>8357</v>
      </c>
      <c r="C1076" s="90" t="s">
        <v>8358</v>
      </c>
      <c r="D1076" s="91" t="s">
        <v>6301</v>
      </c>
      <c r="E1076" s="92">
        <v>497.2</v>
      </c>
      <c r="F1076" s="92">
        <v>8.7100000000000009</v>
      </c>
      <c r="G1076" s="92">
        <v>505.91</v>
      </c>
      <c r="H1076" s="68">
        <v>9</v>
      </c>
      <c r="I1076" s="68"/>
    </row>
    <row r="1077" spans="2:9" ht="28.8" x14ac:dyDescent="0.3">
      <c r="B1077" s="89" t="s">
        <v>8359</v>
      </c>
      <c r="C1077" s="90" t="s">
        <v>8360</v>
      </c>
      <c r="D1077" s="91" t="s">
        <v>6301</v>
      </c>
      <c r="E1077" s="92">
        <v>578.21</v>
      </c>
      <c r="F1077" s="92">
        <v>8.7100000000000009</v>
      </c>
      <c r="G1077" s="92">
        <v>586.91999999999996</v>
      </c>
      <c r="H1077" s="68">
        <v>9</v>
      </c>
      <c r="I1077" s="68"/>
    </row>
    <row r="1078" spans="2:9" x14ac:dyDescent="0.3">
      <c r="B1078" s="89" t="s">
        <v>8361</v>
      </c>
      <c r="C1078" s="90" t="s">
        <v>8362</v>
      </c>
      <c r="D1078" s="91" t="s">
        <v>6301</v>
      </c>
      <c r="E1078" s="92">
        <v>678.29</v>
      </c>
      <c r="F1078" s="92">
        <v>10.16</v>
      </c>
      <c r="G1078" s="92">
        <v>688.45</v>
      </c>
      <c r="H1078" s="68">
        <v>9</v>
      </c>
      <c r="I1078" s="68"/>
    </row>
    <row r="1079" spans="2:9" ht="28.8" x14ac:dyDescent="0.3">
      <c r="B1079" s="89" t="s">
        <v>8363</v>
      </c>
      <c r="C1079" s="90" t="s">
        <v>8364</v>
      </c>
      <c r="D1079" s="91" t="s">
        <v>6301</v>
      </c>
      <c r="E1079" s="92">
        <v>743.88</v>
      </c>
      <c r="F1079" s="92">
        <v>10.16</v>
      </c>
      <c r="G1079" s="92">
        <v>754.04</v>
      </c>
      <c r="H1079" s="68">
        <v>9</v>
      </c>
      <c r="I1079" s="68"/>
    </row>
    <row r="1080" spans="2:9" x14ac:dyDescent="0.3">
      <c r="B1080" s="89" t="s">
        <v>8365</v>
      </c>
      <c r="C1080" s="90" t="s">
        <v>8366</v>
      </c>
      <c r="D1080" s="91" t="s">
        <v>6357</v>
      </c>
      <c r="E1080" s="92">
        <v>289.79000000000002</v>
      </c>
      <c r="F1080" s="92">
        <v>5.08</v>
      </c>
      <c r="G1080" s="92">
        <v>294.87</v>
      </c>
      <c r="H1080" s="68">
        <v>9</v>
      </c>
      <c r="I1080" s="68"/>
    </row>
    <row r="1081" spans="2:9" x14ac:dyDescent="0.3">
      <c r="B1081" s="89" t="s">
        <v>8367</v>
      </c>
      <c r="C1081" s="90" t="s">
        <v>8368</v>
      </c>
      <c r="D1081" s="91" t="s">
        <v>6357</v>
      </c>
      <c r="E1081" s="92">
        <v>302.01</v>
      </c>
      <c r="F1081" s="92">
        <v>5.08</v>
      </c>
      <c r="G1081" s="92">
        <v>307.08999999999997</v>
      </c>
      <c r="H1081" s="68">
        <v>9</v>
      </c>
      <c r="I1081" s="68"/>
    </row>
    <row r="1082" spans="2:9" x14ac:dyDescent="0.3">
      <c r="B1082" s="89" t="s">
        <v>8369</v>
      </c>
      <c r="C1082" s="90" t="s">
        <v>8370</v>
      </c>
      <c r="D1082" s="91" t="s">
        <v>6357</v>
      </c>
      <c r="E1082" s="92">
        <v>43.77</v>
      </c>
      <c r="F1082" s="92">
        <v>1.45</v>
      </c>
      <c r="G1082" s="92">
        <v>45.22</v>
      </c>
      <c r="H1082" s="68">
        <v>9</v>
      </c>
      <c r="I1082" s="68"/>
    </row>
    <row r="1083" spans="2:9" x14ac:dyDescent="0.3">
      <c r="B1083" s="89" t="s">
        <v>8371</v>
      </c>
      <c r="C1083" s="90" t="s">
        <v>8372</v>
      </c>
      <c r="D1083" s="91"/>
      <c r="E1083" s="92"/>
      <c r="F1083" s="92"/>
      <c r="G1083" s="92"/>
      <c r="H1083" s="68">
        <v>5</v>
      </c>
      <c r="I1083" s="68"/>
    </row>
    <row r="1084" spans="2:9" x14ac:dyDescent="0.3">
      <c r="B1084" s="89" t="s">
        <v>8373</v>
      </c>
      <c r="C1084" s="90" t="s">
        <v>8374</v>
      </c>
      <c r="D1084" s="91" t="s">
        <v>6301</v>
      </c>
      <c r="E1084" s="92">
        <v>204.56</v>
      </c>
      <c r="F1084" s="92">
        <v>23.23</v>
      </c>
      <c r="G1084" s="92">
        <v>227.79</v>
      </c>
      <c r="H1084" s="68">
        <v>9</v>
      </c>
      <c r="I1084" s="68"/>
    </row>
    <row r="1085" spans="2:9" x14ac:dyDescent="0.3">
      <c r="B1085" s="89" t="s">
        <v>8375</v>
      </c>
      <c r="C1085" s="90" t="s">
        <v>8376</v>
      </c>
      <c r="D1085" s="91" t="s">
        <v>6301</v>
      </c>
      <c r="E1085" s="92">
        <v>298.64</v>
      </c>
      <c r="F1085" s="92">
        <v>23.23</v>
      </c>
      <c r="G1085" s="92">
        <v>321.87</v>
      </c>
      <c r="H1085" s="68">
        <v>9</v>
      </c>
      <c r="I1085" s="68"/>
    </row>
    <row r="1086" spans="2:9" x14ac:dyDescent="0.3">
      <c r="B1086" s="89" t="s">
        <v>8377</v>
      </c>
      <c r="C1086" s="90" t="s">
        <v>8378</v>
      </c>
      <c r="D1086" s="91" t="s">
        <v>6301</v>
      </c>
      <c r="E1086" s="92">
        <v>76.95</v>
      </c>
      <c r="F1086" s="92">
        <v>18.21</v>
      </c>
      <c r="G1086" s="92">
        <v>95.16</v>
      </c>
      <c r="H1086" s="68">
        <v>9</v>
      </c>
      <c r="I1086" s="68"/>
    </row>
    <row r="1087" spans="2:9" x14ac:dyDescent="0.3">
      <c r="B1087" s="89" t="s">
        <v>8379</v>
      </c>
      <c r="C1087" s="90" t="s">
        <v>8380</v>
      </c>
      <c r="D1087" s="91" t="s">
        <v>6357</v>
      </c>
      <c r="E1087" s="92">
        <v>2.48</v>
      </c>
      <c r="F1087" s="92">
        <v>19.61</v>
      </c>
      <c r="G1087" s="92">
        <v>22.09</v>
      </c>
      <c r="H1087" s="68">
        <v>9</v>
      </c>
      <c r="I1087" s="68"/>
    </row>
    <row r="1088" spans="2:9" x14ac:dyDescent="0.3">
      <c r="B1088" s="89" t="s">
        <v>8381</v>
      </c>
      <c r="C1088" s="90" t="s">
        <v>8382</v>
      </c>
      <c r="D1088" s="91" t="s">
        <v>6357</v>
      </c>
      <c r="E1088" s="92">
        <v>5.01</v>
      </c>
      <c r="F1088" s="92">
        <v>29.26</v>
      </c>
      <c r="G1088" s="92">
        <v>34.270000000000003</v>
      </c>
      <c r="H1088" s="68">
        <v>9</v>
      </c>
      <c r="I1088" s="68"/>
    </row>
    <row r="1089" spans="2:9" x14ac:dyDescent="0.3">
      <c r="B1089" s="89" t="s">
        <v>8383</v>
      </c>
      <c r="C1089" s="90" t="s">
        <v>8384</v>
      </c>
      <c r="D1089" s="91" t="s">
        <v>6357</v>
      </c>
      <c r="E1089" s="92">
        <v>81.28</v>
      </c>
      <c r="F1089" s="92">
        <v>1.45</v>
      </c>
      <c r="G1089" s="92">
        <v>82.73</v>
      </c>
      <c r="H1089" s="68">
        <v>9</v>
      </c>
      <c r="I1089" s="68"/>
    </row>
    <row r="1090" spans="2:9" x14ac:dyDescent="0.3">
      <c r="B1090" s="89" t="s">
        <v>8385</v>
      </c>
      <c r="C1090" s="90" t="s">
        <v>8386</v>
      </c>
      <c r="D1090" s="91" t="s">
        <v>6301</v>
      </c>
      <c r="E1090" s="92">
        <v>87.29</v>
      </c>
      <c r="F1090" s="92">
        <v>18.68</v>
      </c>
      <c r="G1090" s="92">
        <v>105.97</v>
      </c>
      <c r="H1090" s="68">
        <v>9</v>
      </c>
      <c r="I1090" s="68"/>
    </row>
    <row r="1091" spans="2:9" x14ac:dyDescent="0.3">
      <c r="B1091" s="89" t="s">
        <v>8387</v>
      </c>
      <c r="C1091" s="90" t="s">
        <v>8388</v>
      </c>
      <c r="D1091" s="91" t="s">
        <v>6357</v>
      </c>
      <c r="E1091" s="92">
        <v>17.899999999999999</v>
      </c>
      <c r="F1091" s="92">
        <v>4.9800000000000004</v>
      </c>
      <c r="G1091" s="92">
        <v>22.88</v>
      </c>
      <c r="H1091" s="68">
        <v>9</v>
      </c>
      <c r="I1091" s="68"/>
    </row>
    <row r="1092" spans="2:9" x14ac:dyDescent="0.3">
      <c r="B1092" s="89" t="s">
        <v>8389</v>
      </c>
      <c r="C1092" s="90" t="s">
        <v>8390</v>
      </c>
      <c r="D1092" s="91" t="s">
        <v>6357</v>
      </c>
      <c r="E1092" s="92">
        <v>82.81</v>
      </c>
      <c r="F1092" s="92">
        <v>2.9</v>
      </c>
      <c r="G1092" s="92">
        <v>85.71</v>
      </c>
      <c r="H1092" s="68">
        <v>9</v>
      </c>
      <c r="I1092" s="68"/>
    </row>
    <row r="1093" spans="2:9" x14ac:dyDescent="0.3">
      <c r="B1093" s="89" t="s">
        <v>8391</v>
      </c>
      <c r="C1093" s="90" t="s">
        <v>8392</v>
      </c>
      <c r="D1093" s="91"/>
      <c r="E1093" s="92"/>
      <c r="F1093" s="92"/>
      <c r="G1093" s="92"/>
      <c r="H1093" s="68">
        <v>5</v>
      </c>
      <c r="I1093" s="68"/>
    </row>
    <row r="1094" spans="2:9" x14ac:dyDescent="0.3">
      <c r="B1094" s="89" t="s">
        <v>8393</v>
      </c>
      <c r="C1094" s="90" t="s">
        <v>8394</v>
      </c>
      <c r="D1094" s="91" t="s">
        <v>6301</v>
      </c>
      <c r="E1094" s="92">
        <v>9.16</v>
      </c>
      <c r="F1094" s="92">
        <v>37.340000000000003</v>
      </c>
      <c r="G1094" s="92">
        <v>46.5</v>
      </c>
      <c r="H1094" s="68">
        <v>9</v>
      </c>
      <c r="I1094" s="68"/>
    </row>
    <row r="1095" spans="2:9" x14ac:dyDescent="0.3">
      <c r="B1095" s="89" t="s">
        <v>8395</v>
      </c>
      <c r="C1095" s="90" t="s">
        <v>8396</v>
      </c>
      <c r="D1095" s="91"/>
      <c r="E1095" s="92"/>
      <c r="F1095" s="92"/>
      <c r="G1095" s="92"/>
      <c r="H1095" s="68">
        <v>2</v>
      </c>
      <c r="I1095" s="68"/>
    </row>
    <row r="1096" spans="2:9" x14ac:dyDescent="0.3">
      <c r="B1096" s="89" t="s">
        <v>8397</v>
      </c>
      <c r="C1096" s="90" t="s">
        <v>8398</v>
      </c>
      <c r="D1096" s="91"/>
      <c r="E1096" s="92"/>
      <c r="F1096" s="92"/>
      <c r="G1096" s="92"/>
      <c r="H1096" s="68">
        <v>5</v>
      </c>
      <c r="I1096" s="68"/>
    </row>
    <row r="1097" spans="2:9" x14ac:dyDescent="0.3">
      <c r="B1097" s="89" t="s">
        <v>8399</v>
      </c>
      <c r="C1097" s="90" t="s">
        <v>8400</v>
      </c>
      <c r="D1097" s="91" t="s">
        <v>6301</v>
      </c>
      <c r="E1097" s="92">
        <v>55.61</v>
      </c>
      <c r="F1097" s="92">
        <v>49.69</v>
      </c>
      <c r="G1097" s="92">
        <v>105.3</v>
      </c>
      <c r="H1097" s="68">
        <v>9</v>
      </c>
      <c r="I1097" s="68"/>
    </row>
    <row r="1098" spans="2:9" x14ac:dyDescent="0.3">
      <c r="B1098" s="89" t="s">
        <v>8401</v>
      </c>
      <c r="C1098" s="90" t="s">
        <v>8402</v>
      </c>
      <c r="D1098" s="91"/>
      <c r="E1098" s="92"/>
      <c r="F1098" s="92"/>
      <c r="G1098" s="92"/>
      <c r="H1098" s="68">
        <v>5</v>
      </c>
      <c r="I1098" s="68"/>
    </row>
    <row r="1099" spans="2:9" x14ac:dyDescent="0.3">
      <c r="B1099" s="89" t="s">
        <v>8403</v>
      </c>
      <c r="C1099" s="90" t="s">
        <v>8404</v>
      </c>
      <c r="D1099" s="91" t="s">
        <v>6301</v>
      </c>
      <c r="E1099" s="92">
        <v>508.72</v>
      </c>
      <c r="F1099" s="92"/>
      <c r="G1099" s="92">
        <v>508.72</v>
      </c>
      <c r="H1099" s="68">
        <v>9</v>
      </c>
      <c r="I1099" s="68"/>
    </row>
    <row r="1100" spans="2:9" x14ac:dyDescent="0.3">
      <c r="B1100" s="89" t="s">
        <v>8405</v>
      </c>
      <c r="C1100" s="90" t="s">
        <v>8406</v>
      </c>
      <c r="D1100" s="91"/>
      <c r="E1100" s="92"/>
      <c r="F1100" s="92"/>
      <c r="G1100" s="92"/>
      <c r="H1100" s="68">
        <v>5</v>
      </c>
      <c r="I1100" s="68"/>
    </row>
    <row r="1101" spans="2:9" x14ac:dyDescent="0.3">
      <c r="B1101" s="89" t="s">
        <v>8407</v>
      </c>
      <c r="C1101" s="90" t="s">
        <v>8408</v>
      </c>
      <c r="D1101" s="91" t="s">
        <v>6301</v>
      </c>
      <c r="E1101" s="92">
        <v>227.97</v>
      </c>
      <c r="F1101" s="92">
        <v>16.329999999999998</v>
      </c>
      <c r="G1101" s="92">
        <v>244.3</v>
      </c>
      <c r="H1101" s="68">
        <v>9</v>
      </c>
      <c r="I1101" s="68"/>
    </row>
    <row r="1102" spans="2:9" x14ac:dyDescent="0.3">
      <c r="B1102" s="89" t="s">
        <v>8409</v>
      </c>
      <c r="C1102" s="90" t="s">
        <v>8410</v>
      </c>
      <c r="D1102" s="91"/>
      <c r="E1102" s="92"/>
      <c r="F1102" s="92"/>
      <c r="G1102" s="92"/>
      <c r="H1102" s="68">
        <v>5</v>
      </c>
      <c r="I1102" s="68"/>
    </row>
    <row r="1103" spans="2:9" x14ac:dyDescent="0.3">
      <c r="B1103" s="89" t="s">
        <v>8411</v>
      </c>
      <c r="C1103" s="90" t="s">
        <v>8412</v>
      </c>
      <c r="D1103" s="91" t="s">
        <v>6357</v>
      </c>
      <c r="E1103" s="92">
        <v>17.760000000000002</v>
      </c>
      <c r="F1103" s="92">
        <v>10.84</v>
      </c>
      <c r="G1103" s="92">
        <v>28.6</v>
      </c>
      <c r="H1103" s="68">
        <v>9</v>
      </c>
      <c r="I1103" s="68"/>
    </row>
    <row r="1104" spans="2:9" x14ac:dyDescent="0.3">
      <c r="B1104" s="89" t="s">
        <v>8413</v>
      </c>
      <c r="C1104" s="90" t="s">
        <v>8414</v>
      </c>
      <c r="D1104" s="91" t="s">
        <v>6357</v>
      </c>
      <c r="E1104" s="92">
        <v>6.4</v>
      </c>
      <c r="F1104" s="92">
        <v>2.65</v>
      </c>
      <c r="G1104" s="92">
        <v>9.0500000000000007</v>
      </c>
      <c r="H1104" s="68">
        <v>9</v>
      </c>
      <c r="I1104" s="68"/>
    </row>
    <row r="1105" spans="2:9" x14ac:dyDescent="0.3">
      <c r="B1105" s="89" t="s">
        <v>8415</v>
      </c>
      <c r="C1105" s="90" t="s">
        <v>8416</v>
      </c>
      <c r="D1105" s="91"/>
      <c r="E1105" s="92"/>
      <c r="F1105" s="92"/>
      <c r="G1105" s="92"/>
      <c r="H1105" s="68">
        <v>5</v>
      </c>
      <c r="I1105" s="68"/>
    </row>
    <row r="1106" spans="2:9" x14ac:dyDescent="0.3">
      <c r="B1106" s="89" t="s">
        <v>8417</v>
      </c>
      <c r="C1106" s="90" t="s">
        <v>8418</v>
      </c>
      <c r="D1106" s="91" t="s">
        <v>6301</v>
      </c>
      <c r="E1106" s="92">
        <v>0.67</v>
      </c>
      <c r="F1106" s="92">
        <v>6.43</v>
      </c>
      <c r="G1106" s="92">
        <v>7.1</v>
      </c>
      <c r="H1106" s="68">
        <v>9</v>
      </c>
      <c r="I1106" s="68"/>
    </row>
    <row r="1107" spans="2:9" x14ac:dyDescent="0.3">
      <c r="B1107" s="89" t="s">
        <v>8419</v>
      </c>
      <c r="C1107" s="90" t="s">
        <v>8420</v>
      </c>
      <c r="D1107" s="91" t="s">
        <v>6301</v>
      </c>
      <c r="E1107" s="92">
        <v>21.24</v>
      </c>
      <c r="F1107" s="92">
        <v>16.329999999999998</v>
      </c>
      <c r="G1107" s="92">
        <v>37.57</v>
      </c>
      <c r="H1107" s="68">
        <v>9</v>
      </c>
      <c r="I1107" s="68"/>
    </row>
    <row r="1108" spans="2:9" x14ac:dyDescent="0.3">
      <c r="B1108" s="89" t="s">
        <v>8421</v>
      </c>
      <c r="C1108" s="90" t="s">
        <v>8422</v>
      </c>
      <c r="D1108" s="91" t="s">
        <v>6357</v>
      </c>
      <c r="E1108" s="92">
        <v>0.67</v>
      </c>
      <c r="F1108" s="92">
        <v>8.19</v>
      </c>
      <c r="G1108" s="92">
        <v>8.86</v>
      </c>
      <c r="H1108" s="68">
        <v>9</v>
      </c>
      <c r="I1108" s="68"/>
    </row>
    <row r="1109" spans="2:9" x14ac:dyDescent="0.3">
      <c r="B1109" s="89" t="s">
        <v>8423</v>
      </c>
      <c r="C1109" s="90" t="s">
        <v>8424</v>
      </c>
      <c r="D1109" s="91" t="s">
        <v>6301</v>
      </c>
      <c r="E1109" s="92">
        <v>111.13</v>
      </c>
      <c r="F1109" s="92"/>
      <c r="G1109" s="92">
        <v>111.13</v>
      </c>
      <c r="H1109" s="68">
        <v>9</v>
      </c>
      <c r="I1109" s="68"/>
    </row>
    <row r="1110" spans="2:9" x14ac:dyDescent="0.3">
      <c r="B1110" s="89" t="s">
        <v>8425</v>
      </c>
      <c r="C1110" s="90" t="s">
        <v>8426</v>
      </c>
      <c r="D1110" s="91" t="s">
        <v>6301</v>
      </c>
      <c r="E1110" s="92">
        <v>59.27</v>
      </c>
      <c r="F1110" s="92"/>
      <c r="G1110" s="92">
        <v>59.27</v>
      </c>
      <c r="H1110" s="68">
        <v>9</v>
      </c>
      <c r="I1110" s="68"/>
    </row>
    <row r="1111" spans="2:9" x14ac:dyDescent="0.3">
      <c r="B1111" s="89" t="s">
        <v>8427</v>
      </c>
      <c r="C1111" s="90" t="s">
        <v>8428</v>
      </c>
      <c r="D1111" s="91"/>
      <c r="E1111" s="92"/>
      <c r="F1111" s="92"/>
      <c r="G1111" s="92"/>
      <c r="H1111" s="68">
        <v>2</v>
      </c>
      <c r="I1111" s="68"/>
    </row>
    <row r="1112" spans="2:9" x14ac:dyDescent="0.3">
      <c r="B1112" s="89" t="s">
        <v>8429</v>
      </c>
      <c r="C1112" s="90" t="s">
        <v>8430</v>
      </c>
      <c r="D1112" s="91"/>
      <c r="E1112" s="92"/>
      <c r="F1112" s="92"/>
      <c r="G1112" s="92"/>
      <c r="H1112" s="68">
        <v>5</v>
      </c>
      <c r="I1112" s="68"/>
    </row>
    <row r="1113" spans="2:9" x14ac:dyDescent="0.3">
      <c r="B1113" s="89" t="s">
        <v>8431</v>
      </c>
      <c r="C1113" s="90" t="s">
        <v>8432</v>
      </c>
      <c r="D1113" s="91" t="s">
        <v>6301</v>
      </c>
      <c r="E1113" s="92">
        <v>66.510000000000005</v>
      </c>
      <c r="F1113" s="92">
        <v>7.4</v>
      </c>
      <c r="G1113" s="92">
        <v>73.91</v>
      </c>
      <c r="H1113" s="68">
        <v>9</v>
      </c>
      <c r="I1113" s="68"/>
    </row>
    <row r="1114" spans="2:9" x14ac:dyDescent="0.3">
      <c r="B1114" s="89" t="s">
        <v>8433</v>
      </c>
      <c r="C1114" s="90" t="s">
        <v>8434</v>
      </c>
      <c r="D1114" s="91" t="s">
        <v>6301</v>
      </c>
      <c r="E1114" s="92">
        <v>52.87</v>
      </c>
      <c r="F1114" s="92"/>
      <c r="G1114" s="92">
        <v>52.87</v>
      </c>
      <c r="H1114" s="68">
        <v>9</v>
      </c>
      <c r="I1114" s="68"/>
    </row>
    <row r="1115" spans="2:9" x14ac:dyDescent="0.3">
      <c r="B1115" s="89" t="s">
        <v>8435</v>
      </c>
      <c r="C1115" s="90" t="s">
        <v>8436</v>
      </c>
      <c r="D1115" s="91"/>
      <c r="E1115" s="92"/>
      <c r="F1115" s="92"/>
      <c r="G1115" s="92"/>
      <c r="H1115" s="68">
        <v>5</v>
      </c>
      <c r="I1115" s="68"/>
    </row>
    <row r="1116" spans="2:9" ht="28.8" x14ac:dyDescent="0.3">
      <c r="B1116" s="89" t="s">
        <v>8437</v>
      </c>
      <c r="C1116" s="90" t="s">
        <v>8438</v>
      </c>
      <c r="D1116" s="91" t="s">
        <v>6301</v>
      </c>
      <c r="E1116" s="92">
        <v>112.45</v>
      </c>
      <c r="F1116" s="92">
        <v>16.420000000000002</v>
      </c>
      <c r="G1116" s="92">
        <v>128.87</v>
      </c>
      <c r="H1116" s="68">
        <v>9</v>
      </c>
      <c r="I1116" s="68"/>
    </row>
    <row r="1117" spans="2:9" ht="28.8" x14ac:dyDescent="0.3">
      <c r="B1117" s="89" t="s">
        <v>8439</v>
      </c>
      <c r="C1117" s="90" t="s">
        <v>8440</v>
      </c>
      <c r="D1117" s="91" t="s">
        <v>6301</v>
      </c>
      <c r="E1117" s="92">
        <v>175.15</v>
      </c>
      <c r="F1117" s="92">
        <v>16.420000000000002</v>
      </c>
      <c r="G1117" s="92">
        <v>191.57</v>
      </c>
      <c r="H1117" s="68">
        <v>9</v>
      </c>
      <c r="I1117" s="68"/>
    </row>
    <row r="1118" spans="2:9" ht="28.8" x14ac:dyDescent="0.3">
      <c r="B1118" s="89" t="s">
        <v>8441</v>
      </c>
      <c r="C1118" s="90" t="s">
        <v>8442</v>
      </c>
      <c r="D1118" s="91" t="s">
        <v>6301</v>
      </c>
      <c r="E1118" s="92">
        <v>210.47</v>
      </c>
      <c r="F1118" s="92"/>
      <c r="G1118" s="92">
        <v>210.47</v>
      </c>
      <c r="H1118" s="68">
        <v>9</v>
      </c>
      <c r="I1118" s="68"/>
    </row>
    <row r="1119" spans="2:9" ht="28.8" x14ac:dyDescent="0.3">
      <c r="B1119" s="89" t="s">
        <v>8443</v>
      </c>
      <c r="C1119" s="90" t="s">
        <v>8444</v>
      </c>
      <c r="D1119" s="91" t="s">
        <v>6301</v>
      </c>
      <c r="E1119" s="92">
        <v>139.75</v>
      </c>
      <c r="F1119" s="92">
        <v>16.420000000000002</v>
      </c>
      <c r="G1119" s="92">
        <v>156.16999999999999</v>
      </c>
      <c r="H1119" s="68">
        <v>9</v>
      </c>
      <c r="I1119" s="68"/>
    </row>
    <row r="1120" spans="2:9" ht="28.8" x14ac:dyDescent="0.3">
      <c r="B1120" s="89" t="s">
        <v>8445</v>
      </c>
      <c r="C1120" s="90" t="s">
        <v>8446</v>
      </c>
      <c r="D1120" s="91" t="s">
        <v>6301</v>
      </c>
      <c r="E1120" s="92">
        <v>299.95</v>
      </c>
      <c r="F1120" s="92">
        <v>16.420000000000002</v>
      </c>
      <c r="G1120" s="92">
        <v>316.37</v>
      </c>
      <c r="H1120" s="68">
        <v>9</v>
      </c>
      <c r="I1120" s="68"/>
    </row>
    <row r="1121" spans="2:9" ht="28.8" x14ac:dyDescent="0.3">
      <c r="B1121" s="89" t="s">
        <v>8447</v>
      </c>
      <c r="C1121" s="90" t="s">
        <v>8448</v>
      </c>
      <c r="D1121" s="91" t="s">
        <v>6301</v>
      </c>
      <c r="E1121" s="92">
        <v>184.41</v>
      </c>
      <c r="F1121" s="92">
        <v>16.420000000000002</v>
      </c>
      <c r="G1121" s="92">
        <v>200.83</v>
      </c>
      <c r="H1121" s="68">
        <v>9</v>
      </c>
      <c r="I1121" s="68"/>
    </row>
    <row r="1122" spans="2:9" ht="28.8" x14ac:dyDescent="0.3">
      <c r="B1122" s="89" t="s">
        <v>8449</v>
      </c>
      <c r="C1122" s="90" t="s">
        <v>8450</v>
      </c>
      <c r="D1122" s="91" t="s">
        <v>6301</v>
      </c>
      <c r="E1122" s="92">
        <v>452.3</v>
      </c>
      <c r="F1122" s="92">
        <v>16.420000000000002</v>
      </c>
      <c r="G1122" s="92">
        <v>468.72</v>
      </c>
      <c r="H1122" s="68">
        <v>9</v>
      </c>
      <c r="I1122" s="68"/>
    </row>
    <row r="1123" spans="2:9" ht="28.8" x14ac:dyDescent="0.3">
      <c r="B1123" s="89" t="s">
        <v>8451</v>
      </c>
      <c r="C1123" s="90" t="s">
        <v>8452</v>
      </c>
      <c r="D1123" s="91" t="s">
        <v>6301</v>
      </c>
      <c r="E1123" s="92">
        <v>324.38</v>
      </c>
      <c r="F1123" s="92">
        <v>16.420000000000002</v>
      </c>
      <c r="G1123" s="92">
        <v>340.8</v>
      </c>
      <c r="H1123" s="68">
        <v>9</v>
      </c>
      <c r="I1123" s="68"/>
    </row>
    <row r="1124" spans="2:9" ht="28.8" x14ac:dyDescent="0.3">
      <c r="B1124" s="89" t="s">
        <v>8453</v>
      </c>
      <c r="C1124" s="90" t="s">
        <v>8454</v>
      </c>
      <c r="D1124" s="91" t="s">
        <v>6301</v>
      </c>
      <c r="E1124" s="92">
        <v>287.75</v>
      </c>
      <c r="F1124" s="92">
        <v>33.33</v>
      </c>
      <c r="G1124" s="92">
        <v>321.08</v>
      </c>
      <c r="H1124" s="68">
        <v>9</v>
      </c>
      <c r="I1124" s="68"/>
    </row>
    <row r="1125" spans="2:9" x14ac:dyDescent="0.3">
      <c r="B1125" s="89" t="s">
        <v>8455</v>
      </c>
      <c r="C1125" s="90" t="s">
        <v>8456</v>
      </c>
      <c r="D1125" s="91"/>
      <c r="E1125" s="92"/>
      <c r="F1125" s="92"/>
      <c r="G1125" s="92"/>
      <c r="H1125" s="68">
        <v>5</v>
      </c>
      <c r="I1125" s="68"/>
    </row>
    <row r="1126" spans="2:9" ht="28.8" x14ac:dyDescent="0.3">
      <c r="B1126" s="89" t="s">
        <v>8457</v>
      </c>
      <c r="C1126" s="90" t="s">
        <v>8458</v>
      </c>
      <c r="D1126" s="91" t="s">
        <v>6301</v>
      </c>
      <c r="E1126" s="92">
        <v>1043.7</v>
      </c>
      <c r="F1126" s="92"/>
      <c r="G1126" s="92">
        <v>1043.7</v>
      </c>
      <c r="H1126" s="68">
        <v>9</v>
      </c>
      <c r="I1126" s="68"/>
    </row>
    <row r="1127" spans="2:9" x14ac:dyDescent="0.3">
      <c r="B1127" s="89" t="s">
        <v>8459</v>
      </c>
      <c r="C1127" s="90" t="s">
        <v>8460</v>
      </c>
      <c r="D1127" s="91" t="s">
        <v>6301</v>
      </c>
      <c r="E1127" s="92">
        <v>246.45</v>
      </c>
      <c r="F1127" s="92"/>
      <c r="G1127" s="92">
        <v>246.45</v>
      </c>
      <c r="H1127" s="68">
        <v>9</v>
      </c>
      <c r="I1127" s="68"/>
    </row>
    <row r="1128" spans="2:9" ht="28.8" x14ac:dyDescent="0.3">
      <c r="B1128" s="89" t="s">
        <v>8461</v>
      </c>
      <c r="C1128" s="90" t="s">
        <v>8462</v>
      </c>
      <c r="D1128" s="91" t="s">
        <v>6301</v>
      </c>
      <c r="E1128" s="92">
        <v>662.39</v>
      </c>
      <c r="F1128" s="92"/>
      <c r="G1128" s="92">
        <v>662.39</v>
      </c>
      <c r="H1128" s="68">
        <v>9</v>
      </c>
      <c r="I1128" s="68"/>
    </row>
    <row r="1129" spans="2:9" ht="28.8" x14ac:dyDescent="0.3">
      <c r="B1129" s="89" t="s">
        <v>8463</v>
      </c>
      <c r="C1129" s="90" t="s">
        <v>8464</v>
      </c>
      <c r="D1129" s="91" t="s">
        <v>6301</v>
      </c>
      <c r="E1129" s="92">
        <v>430.93</v>
      </c>
      <c r="F1129" s="92"/>
      <c r="G1129" s="92">
        <v>430.93</v>
      </c>
      <c r="H1129" s="68">
        <v>9</v>
      </c>
      <c r="I1129" s="68"/>
    </row>
    <row r="1130" spans="2:9" x14ac:dyDescent="0.3">
      <c r="B1130" s="89" t="s">
        <v>8465</v>
      </c>
      <c r="C1130" s="90" t="s">
        <v>8466</v>
      </c>
      <c r="D1130" s="91"/>
      <c r="E1130" s="92"/>
      <c r="F1130" s="92"/>
      <c r="G1130" s="92"/>
      <c r="H1130" s="68">
        <v>5</v>
      </c>
      <c r="I1130" s="68"/>
    </row>
    <row r="1131" spans="2:9" ht="28.8" x14ac:dyDescent="0.3">
      <c r="B1131" s="89" t="s">
        <v>8467</v>
      </c>
      <c r="C1131" s="90" t="s">
        <v>8468</v>
      </c>
      <c r="D1131" s="91" t="s">
        <v>6301</v>
      </c>
      <c r="E1131" s="92">
        <v>123.14</v>
      </c>
      <c r="F1131" s="92"/>
      <c r="G1131" s="92">
        <v>123.14</v>
      </c>
      <c r="H1131" s="68">
        <v>9</v>
      </c>
      <c r="I1131" s="68"/>
    </row>
    <row r="1132" spans="2:9" ht="28.8" x14ac:dyDescent="0.3">
      <c r="B1132" s="89" t="s">
        <v>8469</v>
      </c>
      <c r="C1132" s="90" t="s">
        <v>8470</v>
      </c>
      <c r="D1132" s="91" t="s">
        <v>6301</v>
      </c>
      <c r="E1132" s="92">
        <v>147.28</v>
      </c>
      <c r="F1132" s="92"/>
      <c r="G1132" s="92">
        <v>147.28</v>
      </c>
      <c r="H1132" s="68">
        <v>9</v>
      </c>
      <c r="I1132" s="68"/>
    </row>
    <row r="1133" spans="2:9" x14ac:dyDescent="0.3">
      <c r="B1133" s="89" t="s">
        <v>8471</v>
      </c>
      <c r="C1133" s="90" t="s">
        <v>8472</v>
      </c>
      <c r="D1133" s="91"/>
      <c r="E1133" s="92"/>
      <c r="F1133" s="92"/>
      <c r="G1133" s="92"/>
      <c r="H1133" s="68">
        <v>5</v>
      </c>
      <c r="I1133" s="68"/>
    </row>
    <row r="1134" spans="2:9" ht="28.8" x14ac:dyDescent="0.3">
      <c r="B1134" s="89" t="s">
        <v>8473</v>
      </c>
      <c r="C1134" s="90" t="s">
        <v>8474</v>
      </c>
      <c r="D1134" s="91" t="s">
        <v>6301</v>
      </c>
      <c r="E1134" s="92">
        <v>144.19</v>
      </c>
      <c r="F1134" s="92">
        <v>70.02</v>
      </c>
      <c r="G1134" s="92">
        <v>214.21</v>
      </c>
      <c r="H1134" s="68">
        <v>9</v>
      </c>
      <c r="I1134" s="68"/>
    </row>
    <row r="1135" spans="2:9" ht="28.8" x14ac:dyDescent="0.3">
      <c r="B1135" s="89" t="s">
        <v>8475</v>
      </c>
      <c r="C1135" s="90" t="s">
        <v>8476</v>
      </c>
      <c r="D1135" s="91" t="s">
        <v>6301</v>
      </c>
      <c r="E1135" s="92">
        <v>335.32</v>
      </c>
      <c r="F1135" s="92"/>
      <c r="G1135" s="92">
        <v>335.32</v>
      </c>
      <c r="H1135" s="68">
        <v>9</v>
      </c>
      <c r="I1135" s="68"/>
    </row>
    <row r="1136" spans="2:9" x14ac:dyDescent="0.3">
      <c r="B1136" s="89" t="s">
        <v>8477</v>
      </c>
      <c r="C1136" s="90" t="s">
        <v>8478</v>
      </c>
      <c r="D1136" s="91"/>
      <c r="E1136" s="92"/>
      <c r="F1136" s="92"/>
      <c r="G1136" s="92"/>
      <c r="H1136" s="68">
        <v>5</v>
      </c>
      <c r="I1136" s="68"/>
    </row>
    <row r="1137" spans="2:9" x14ac:dyDescent="0.3">
      <c r="B1137" s="89" t="s">
        <v>8479</v>
      </c>
      <c r="C1137" s="90" t="s">
        <v>8480</v>
      </c>
      <c r="D1137" s="91" t="s">
        <v>6301</v>
      </c>
      <c r="E1137" s="92">
        <v>257.20999999999998</v>
      </c>
      <c r="F1137" s="92"/>
      <c r="G1137" s="92">
        <v>257.20999999999998</v>
      </c>
      <c r="H1137" s="68">
        <v>9</v>
      </c>
      <c r="I1137" s="68"/>
    </row>
    <row r="1138" spans="2:9" x14ac:dyDescent="0.3">
      <c r="B1138" s="89" t="s">
        <v>8481</v>
      </c>
      <c r="C1138" s="90" t="s">
        <v>8482</v>
      </c>
      <c r="D1138" s="91"/>
      <c r="E1138" s="92"/>
      <c r="F1138" s="92"/>
      <c r="G1138" s="92"/>
      <c r="H1138" s="68">
        <v>5</v>
      </c>
      <c r="I1138" s="68"/>
    </row>
    <row r="1139" spans="2:9" x14ac:dyDescent="0.3">
      <c r="B1139" s="89" t="s">
        <v>8483</v>
      </c>
      <c r="C1139" s="90" t="s">
        <v>8484</v>
      </c>
      <c r="D1139" s="91" t="s">
        <v>6357</v>
      </c>
      <c r="E1139" s="92">
        <v>31.47</v>
      </c>
      <c r="F1139" s="92">
        <v>5.66</v>
      </c>
      <c r="G1139" s="92">
        <v>37.130000000000003</v>
      </c>
      <c r="H1139" s="68">
        <v>9</v>
      </c>
      <c r="I1139" s="68"/>
    </row>
    <row r="1140" spans="2:9" x14ac:dyDescent="0.3">
      <c r="B1140" s="89" t="s">
        <v>8485</v>
      </c>
      <c r="C1140" s="90" t="s">
        <v>8486</v>
      </c>
      <c r="D1140" s="91" t="s">
        <v>6357</v>
      </c>
      <c r="E1140" s="92">
        <v>41</v>
      </c>
      <c r="F1140" s="92">
        <v>5.66</v>
      </c>
      <c r="G1140" s="92">
        <v>46.66</v>
      </c>
      <c r="H1140" s="68">
        <v>9</v>
      </c>
      <c r="I1140" s="68"/>
    </row>
    <row r="1141" spans="2:9" ht="28.8" x14ac:dyDescent="0.3">
      <c r="B1141" s="89" t="s">
        <v>8487</v>
      </c>
      <c r="C1141" s="90" t="s">
        <v>8488</v>
      </c>
      <c r="D1141" s="91" t="s">
        <v>6357</v>
      </c>
      <c r="E1141" s="92">
        <v>20.79</v>
      </c>
      <c r="F1141" s="92">
        <v>7.4</v>
      </c>
      <c r="G1141" s="92">
        <v>28.19</v>
      </c>
      <c r="H1141" s="68">
        <v>9</v>
      </c>
      <c r="I1141" s="68"/>
    </row>
    <row r="1142" spans="2:9" ht="28.8" x14ac:dyDescent="0.3">
      <c r="B1142" s="89" t="s">
        <v>8489</v>
      </c>
      <c r="C1142" s="90" t="s">
        <v>8490</v>
      </c>
      <c r="D1142" s="91" t="s">
        <v>6357</v>
      </c>
      <c r="E1142" s="92">
        <v>26.25</v>
      </c>
      <c r="F1142" s="92">
        <v>7.4</v>
      </c>
      <c r="G1142" s="92">
        <v>33.65</v>
      </c>
      <c r="H1142" s="68">
        <v>9</v>
      </c>
      <c r="I1142" s="68"/>
    </row>
    <row r="1143" spans="2:9" ht="28.8" x14ac:dyDescent="0.3">
      <c r="B1143" s="89" t="s">
        <v>8491</v>
      </c>
      <c r="C1143" s="90" t="s">
        <v>8492</v>
      </c>
      <c r="D1143" s="91" t="s">
        <v>6357</v>
      </c>
      <c r="E1143" s="92">
        <v>39.07</v>
      </c>
      <c r="F1143" s="92">
        <v>5.66</v>
      </c>
      <c r="G1143" s="92">
        <v>44.73</v>
      </c>
      <c r="H1143" s="68">
        <v>9</v>
      </c>
      <c r="I1143" s="68"/>
    </row>
    <row r="1144" spans="2:9" x14ac:dyDescent="0.3">
      <c r="B1144" s="89" t="s">
        <v>8493</v>
      </c>
      <c r="C1144" s="90" t="s">
        <v>8494</v>
      </c>
      <c r="D1144" s="91" t="s">
        <v>6357</v>
      </c>
      <c r="E1144" s="92">
        <v>12.07</v>
      </c>
      <c r="F1144" s="92">
        <v>2.25</v>
      </c>
      <c r="G1144" s="92">
        <v>14.32</v>
      </c>
      <c r="H1144" s="68">
        <v>9</v>
      </c>
      <c r="I1144" s="68"/>
    </row>
    <row r="1145" spans="2:9" x14ac:dyDescent="0.3">
      <c r="B1145" s="89" t="s">
        <v>8495</v>
      </c>
      <c r="C1145" s="90" t="s">
        <v>8496</v>
      </c>
      <c r="D1145" s="91" t="s">
        <v>6357</v>
      </c>
      <c r="E1145" s="92">
        <v>7.32</v>
      </c>
      <c r="F1145" s="92"/>
      <c r="G1145" s="92">
        <v>7.32</v>
      </c>
      <c r="H1145" s="68">
        <v>9</v>
      </c>
      <c r="I1145" s="68"/>
    </row>
    <row r="1146" spans="2:9" ht="28.8" x14ac:dyDescent="0.3">
      <c r="B1146" s="89" t="s">
        <v>8497</v>
      </c>
      <c r="C1146" s="90" t="s">
        <v>8498</v>
      </c>
      <c r="D1146" s="91" t="s">
        <v>6357</v>
      </c>
      <c r="E1146" s="92">
        <v>26.95</v>
      </c>
      <c r="F1146" s="92"/>
      <c r="G1146" s="92">
        <v>26.95</v>
      </c>
      <c r="H1146" s="68">
        <v>9</v>
      </c>
      <c r="I1146" s="68"/>
    </row>
    <row r="1147" spans="2:9" x14ac:dyDescent="0.3">
      <c r="B1147" s="89" t="s">
        <v>8499</v>
      </c>
      <c r="C1147" s="90" t="s">
        <v>8500</v>
      </c>
      <c r="D1147" s="91"/>
      <c r="E1147" s="92"/>
      <c r="F1147" s="92"/>
      <c r="G1147" s="92"/>
      <c r="H1147" s="68">
        <v>5</v>
      </c>
      <c r="I1147" s="68"/>
    </row>
    <row r="1148" spans="2:9" x14ac:dyDescent="0.3">
      <c r="B1148" s="89" t="s">
        <v>8501</v>
      </c>
      <c r="C1148" s="90" t="s">
        <v>8502</v>
      </c>
      <c r="D1148" s="91" t="s">
        <v>6357</v>
      </c>
      <c r="E1148" s="92">
        <v>85.75</v>
      </c>
      <c r="F1148" s="92">
        <v>6.11</v>
      </c>
      <c r="G1148" s="92">
        <v>91.86</v>
      </c>
      <c r="H1148" s="68">
        <v>9</v>
      </c>
      <c r="I1148" s="68"/>
    </row>
    <row r="1149" spans="2:9" ht="28.8" x14ac:dyDescent="0.3">
      <c r="B1149" s="89" t="s">
        <v>8503</v>
      </c>
      <c r="C1149" s="90" t="s">
        <v>8504</v>
      </c>
      <c r="D1149" s="91" t="s">
        <v>6357</v>
      </c>
      <c r="E1149" s="92">
        <v>34.369999999999997</v>
      </c>
      <c r="F1149" s="92">
        <v>5.66</v>
      </c>
      <c r="G1149" s="92">
        <v>40.03</v>
      </c>
      <c r="H1149" s="68">
        <v>9</v>
      </c>
      <c r="I1149" s="68"/>
    </row>
    <row r="1150" spans="2:9" x14ac:dyDescent="0.3">
      <c r="B1150" s="89" t="s">
        <v>8505</v>
      </c>
      <c r="C1150" s="90" t="s">
        <v>8506</v>
      </c>
      <c r="D1150" s="91"/>
      <c r="E1150" s="92"/>
      <c r="F1150" s="92"/>
      <c r="G1150" s="92"/>
      <c r="H1150" s="68">
        <v>5</v>
      </c>
      <c r="I1150" s="68"/>
    </row>
    <row r="1151" spans="2:9" x14ac:dyDescent="0.3">
      <c r="B1151" s="89" t="s">
        <v>8507</v>
      </c>
      <c r="C1151" s="90" t="s">
        <v>8508</v>
      </c>
      <c r="D1151" s="91" t="s">
        <v>6301</v>
      </c>
      <c r="E1151" s="92">
        <v>6.71</v>
      </c>
      <c r="F1151" s="92">
        <v>6.43</v>
      </c>
      <c r="G1151" s="92">
        <v>13.14</v>
      </c>
      <c r="H1151" s="68">
        <v>9</v>
      </c>
      <c r="I1151" s="68"/>
    </row>
    <row r="1152" spans="2:9" x14ac:dyDescent="0.3">
      <c r="B1152" s="89" t="s">
        <v>8509</v>
      </c>
      <c r="C1152" s="90" t="s">
        <v>8510</v>
      </c>
      <c r="D1152" s="91" t="s">
        <v>6301</v>
      </c>
      <c r="E1152" s="92">
        <v>3.68</v>
      </c>
      <c r="F1152" s="92">
        <v>22.51</v>
      </c>
      <c r="G1152" s="92">
        <v>26.19</v>
      </c>
      <c r="H1152" s="68">
        <v>9</v>
      </c>
      <c r="I1152" s="68"/>
    </row>
    <row r="1153" spans="2:9" ht="28.8" x14ac:dyDescent="0.3">
      <c r="B1153" s="89" t="s">
        <v>8511</v>
      </c>
      <c r="C1153" s="90" t="s">
        <v>8512</v>
      </c>
      <c r="D1153" s="91" t="s">
        <v>6301</v>
      </c>
      <c r="E1153" s="92"/>
      <c r="F1153" s="92">
        <v>50.51</v>
      </c>
      <c r="G1153" s="92">
        <v>50.51</v>
      </c>
      <c r="H1153" s="68">
        <v>9</v>
      </c>
      <c r="I1153" s="68"/>
    </row>
    <row r="1154" spans="2:9" x14ac:dyDescent="0.3">
      <c r="B1154" s="89" t="s">
        <v>8513</v>
      </c>
      <c r="C1154" s="90" t="s">
        <v>8514</v>
      </c>
      <c r="D1154" s="91" t="s">
        <v>6249</v>
      </c>
      <c r="E1154" s="92">
        <v>58.87</v>
      </c>
      <c r="F1154" s="92"/>
      <c r="G1154" s="92">
        <v>58.87</v>
      </c>
      <c r="H1154" s="68">
        <v>9</v>
      </c>
      <c r="I1154" s="68"/>
    </row>
    <row r="1155" spans="2:9" x14ac:dyDescent="0.3">
      <c r="B1155" s="89" t="s">
        <v>8515</v>
      </c>
      <c r="C1155" s="90" t="s">
        <v>8516</v>
      </c>
      <c r="D1155" s="91" t="s">
        <v>6357</v>
      </c>
      <c r="E1155" s="92"/>
      <c r="F1155" s="92">
        <v>8.19</v>
      </c>
      <c r="G1155" s="92">
        <v>8.19</v>
      </c>
      <c r="H1155" s="68">
        <v>9</v>
      </c>
      <c r="I1155" s="68"/>
    </row>
    <row r="1156" spans="2:9" x14ac:dyDescent="0.3">
      <c r="B1156" s="89" t="s">
        <v>8517</v>
      </c>
      <c r="C1156" s="90" t="s">
        <v>8518</v>
      </c>
      <c r="D1156" s="91" t="s">
        <v>6357</v>
      </c>
      <c r="E1156" s="92">
        <v>12.37</v>
      </c>
      <c r="F1156" s="92">
        <v>8.82</v>
      </c>
      <c r="G1156" s="92">
        <v>21.19</v>
      </c>
      <c r="H1156" s="68">
        <v>9</v>
      </c>
      <c r="I1156" s="68"/>
    </row>
    <row r="1157" spans="2:9" x14ac:dyDescent="0.3">
      <c r="B1157" s="89" t="s">
        <v>8519</v>
      </c>
      <c r="C1157" s="90" t="s">
        <v>8520</v>
      </c>
      <c r="D1157" s="91" t="s">
        <v>6357</v>
      </c>
      <c r="E1157" s="92">
        <v>12.32</v>
      </c>
      <c r="F1157" s="92">
        <v>8.82</v>
      </c>
      <c r="G1157" s="92">
        <v>21.14</v>
      </c>
      <c r="H1157" s="68">
        <v>9</v>
      </c>
      <c r="I1157" s="68"/>
    </row>
    <row r="1158" spans="2:9" x14ac:dyDescent="0.3">
      <c r="B1158" s="89" t="s">
        <v>8521</v>
      </c>
      <c r="C1158" s="90" t="s">
        <v>8522</v>
      </c>
      <c r="D1158" s="91" t="s">
        <v>6249</v>
      </c>
      <c r="E1158" s="92">
        <v>48.23</v>
      </c>
      <c r="F1158" s="92">
        <v>2.25</v>
      </c>
      <c r="G1158" s="92">
        <v>50.48</v>
      </c>
      <c r="H1158" s="68">
        <v>9</v>
      </c>
      <c r="I1158" s="68"/>
    </row>
    <row r="1159" spans="2:9" x14ac:dyDescent="0.3">
      <c r="B1159" s="89" t="s">
        <v>8523</v>
      </c>
      <c r="C1159" s="90" t="s">
        <v>8524</v>
      </c>
      <c r="D1159" s="91" t="s">
        <v>6357</v>
      </c>
      <c r="E1159" s="92">
        <v>11.91</v>
      </c>
      <c r="F1159" s="92">
        <v>1.1299999999999999</v>
      </c>
      <c r="G1159" s="92">
        <v>13.04</v>
      </c>
      <c r="H1159" s="68">
        <v>9</v>
      </c>
      <c r="I1159" s="68"/>
    </row>
    <row r="1160" spans="2:9" x14ac:dyDescent="0.3">
      <c r="B1160" s="89" t="s">
        <v>8525</v>
      </c>
      <c r="C1160" s="90" t="s">
        <v>8526</v>
      </c>
      <c r="D1160" s="91" t="s">
        <v>6357</v>
      </c>
      <c r="E1160" s="92">
        <v>30.08</v>
      </c>
      <c r="F1160" s="92">
        <v>4.83</v>
      </c>
      <c r="G1160" s="92">
        <v>34.909999999999997</v>
      </c>
      <c r="H1160" s="68">
        <v>9</v>
      </c>
      <c r="I1160" s="68"/>
    </row>
    <row r="1161" spans="2:9" x14ac:dyDescent="0.3">
      <c r="B1161" s="89" t="s">
        <v>8527</v>
      </c>
      <c r="C1161" s="90" t="s">
        <v>8528</v>
      </c>
      <c r="D1161" s="91"/>
      <c r="E1161" s="92"/>
      <c r="F1161" s="92"/>
      <c r="G1161" s="92"/>
      <c r="H1161" s="68">
        <v>2</v>
      </c>
      <c r="I1161" s="68"/>
    </row>
    <row r="1162" spans="2:9" x14ac:dyDescent="0.3">
      <c r="B1162" s="89" t="s">
        <v>8529</v>
      </c>
      <c r="C1162" s="90" t="s">
        <v>8530</v>
      </c>
      <c r="D1162" s="91"/>
      <c r="E1162" s="92"/>
      <c r="F1162" s="92"/>
      <c r="G1162" s="92"/>
      <c r="H1162" s="68">
        <v>5</v>
      </c>
      <c r="I1162" s="68"/>
    </row>
    <row r="1163" spans="2:9" x14ac:dyDescent="0.3">
      <c r="B1163" s="89" t="s">
        <v>8531</v>
      </c>
      <c r="C1163" s="90" t="s">
        <v>8532</v>
      </c>
      <c r="D1163" s="91" t="s">
        <v>6301</v>
      </c>
      <c r="E1163" s="92">
        <v>29.22</v>
      </c>
      <c r="F1163" s="92">
        <v>19.29</v>
      </c>
      <c r="G1163" s="92">
        <v>48.51</v>
      </c>
      <c r="H1163" s="68">
        <v>9</v>
      </c>
      <c r="I1163" s="68"/>
    </row>
    <row r="1164" spans="2:9" x14ac:dyDescent="0.3">
      <c r="B1164" s="89" t="s">
        <v>8533</v>
      </c>
      <c r="C1164" s="90" t="s">
        <v>8534</v>
      </c>
      <c r="D1164" s="91" t="s">
        <v>6301</v>
      </c>
      <c r="E1164" s="92">
        <v>61.65</v>
      </c>
      <c r="F1164" s="92">
        <v>38.590000000000003</v>
      </c>
      <c r="G1164" s="92">
        <v>100.24</v>
      </c>
      <c r="H1164" s="68">
        <v>9</v>
      </c>
      <c r="I1164" s="68"/>
    </row>
    <row r="1165" spans="2:9" x14ac:dyDescent="0.3">
      <c r="B1165" s="89" t="s">
        <v>8535</v>
      </c>
      <c r="C1165" s="90" t="s">
        <v>8536</v>
      </c>
      <c r="D1165" s="91" t="s">
        <v>6301</v>
      </c>
      <c r="E1165" s="92">
        <v>97.37</v>
      </c>
      <c r="F1165" s="92">
        <v>41.81</v>
      </c>
      <c r="G1165" s="92">
        <v>139.18</v>
      </c>
      <c r="H1165" s="68">
        <v>9</v>
      </c>
      <c r="I1165" s="68"/>
    </row>
    <row r="1166" spans="2:9" x14ac:dyDescent="0.3">
      <c r="B1166" s="89" t="s">
        <v>8537</v>
      </c>
      <c r="C1166" s="90" t="s">
        <v>8538</v>
      </c>
      <c r="D1166" s="91" t="s">
        <v>6357</v>
      </c>
      <c r="E1166" s="92">
        <v>16.05</v>
      </c>
      <c r="F1166" s="92">
        <v>12.87</v>
      </c>
      <c r="G1166" s="92">
        <v>28.92</v>
      </c>
      <c r="H1166" s="68">
        <v>9</v>
      </c>
      <c r="I1166" s="68"/>
    </row>
    <row r="1167" spans="2:9" ht="28.8" x14ac:dyDescent="0.3">
      <c r="B1167" s="89" t="s">
        <v>8539</v>
      </c>
      <c r="C1167" s="90" t="s">
        <v>8540</v>
      </c>
      <c r="D1167" s="91" t="s">
        <v>6301</v>
      </c>
      <c r="E1167" s="92">
        <v>135.4</v>
      </c>
      <c r="F1167" s="92">
        <v>38.590000000000003</v>
      </c>
      <c r="G1167" s="92">
        <v>173.99</v>
      </c>
      <c r="H1167" s="68">
        <v>9</v>
      </c>
      <c r="I1167" s="68"/>
    </row>
    <row r="1168" spans="2:9" x14ac:dyDescent="0.3">
      <c r="B1168" s="89" t="s">
        <v>8541</v>
      </c>
      <c r="C1168" s="90" t="s">
        <v>8542</v>
      </c>
      <c r="D1168" s="91" t="s">
        <v>6301</v>
      </c>
      <c r="E1168" s="92">
        <v>104.41</v>
      </c>
      <c r="F1168" s="92">
        <v>19.29</v>
      </c>
      <c r="G1168" s="92">
        <v>123.7</v>
      </c>
      <c r="H1168" s="68">
        <v>9</v>
      </c>
      <c r="I1168" s="68"/>
    </row>
    <row r="1169" spans="2:9" x14ac:dyDescent="0.3">
      <c r="B1169" s="89" t="s">
        <v>8543</v>
      </c>
      <c r="C1169" s="90" t="s">
        <v>8544</v>
      </c>
      <c r="D1169" s="91"/>
      <c r="E1169" s="92"/>
      <c r="F1169" s="92"/>
      <c r="G1169" s="92"/>
      <c r="H1169" s="68">
        <v>5</v>
      </c>
      <c r="I1169" s="68"/>
    </row>
    <row r="1170" spans="2:9" x14ac:dyDescent="0.3">
      <c r="B1170" s="89" t="s">
        <v>8545</v>
      </c>
      <c r="C1170" s="90" t="s">
        <v>8546</v>
      </c>
      <c r="D1170" s="91" t="s">
        <v>6301</v>
      </c>
      <c r="E1170" s="92">
        <v>63.18</v>
      </c>
      <c r="F1170" s="92"/>
      <c r="G1170" s="92">
        <v>63.18</v>
      </c>
      <c r="H1170" s="68">
        <v>9</v>
      </c>
      <c r="I1170" s="68"/>
    </row>
    <row r="1171" spans="2:9" x14ac:dyDescent="0.3">
      <c r="B1171" s="89" t="s">
        <v>8547</v>
      </c>
      <c r="C1171" s="90" t="s">
        <v>8548</v>
      </c>
      <c r="D1171" s="91" t="s">
        <v>6301</v>
      </c>
      <c r="E1171" s="92">
        <v>74.599999999999994</v>
      </c>
      <c r="F1171" s="92"/>
      <c r="G1171" s="92">
        <v>74.599999999999994</v>
      </c>
      <c r="H1171" s="68">
        <v>9</v>
      </c>
      <c r="I1171" s="68"/>
    </row>
    <row r="1172" spans="2:9" ht="28.8" x14ac:dyDescent="0.3">
      <c r="B1172" s="89" t="s">
        <v>8549</v>
      </c>
      <c r="C1172" s="90" t="s">
        <v>8550</v>
      </c>
      <c r="D1172" s="91" t="s">
        <v>6301</v>
      </c>
      <c r="E1172" s="92">
        <v>87.49</v>
      </c>
      <c r="F1172" s="92"/>
      <c r="G1172" s="92">
        <v>87.49</v>
      </c>
      <c r="H1172" s="68">
        <v>9</v>
      </c>
      <c r="I1172" s="68"/>
    </row>
    <row r="1173" spans="2:9" x14ac:dyDescent="0.3">
      <c r="B1173" s="89" t="s">
        <v>8551</v>
      </c>
      <c r="C1173" s="90" t="s">
        <v>8552</v>
      </c>
      <c r="D1173" s="91" t="s">
        <v>6301</v>
      </c>
      <c r="E1173" s="92">
        <v>84.99</v>
      </c>
      <c r="F1173" s="92"/>
      <c r="G1173" s="92">
        <v>84.99</v>
      </c>
      <c r="H1173" s="68">
        <v>9</v>
      </c>
      <c r="I1173" s="68"/>
    </row>
    <row r="1174" spans="2:9" x14ac:dyDescent="0.3">
      <c r="B1174" s="89" t="s">
        <v>8553</v>
      </c>
      <c r="C1174" s="90" t="s">
        <v>8554</v>
      </c>
      <c r="D1174" s="91"/>
      <c r="E1174" s="92"/>
      <c r="F1174" s="92"/>
      <c r="G1174" s="92"/>
      <c r="H1174" s="68">
        <v>5</v>
      </c>
      <c r="I1174" s="68"/>
    </row>
    <row r="1175" spans="2:9" x14ac:dyDescent="0.3">
      <c r="B1175" s="89" t="s">
        <v>8555</v>
      </c>
      <c r="C1175" s="90" t="s">
        <v>8556</v>
      </c>
      <c r="D1175" s="91" t="s">
        <v>6301</v>
      </c>
      <c r="E1175" s="92">
        <v>84.27</v>
      </c>
      <c r="F1175" s="92"/>
      <c r="G1175" s="92">
        <v>84.27</v>
      </c>
      <c r="H1175" s="68">
        <v>9</v>
      </c>
      <c r="I1175" s="68"/>
    </row>
    <row r="1176" spans="2:9" x14ac:dyDescent="0.3">
      <c r="B1176" s="89" t="s">
        <v>8557</v>
      </c>
      <c r="C1176" s="90" t="s">
        <v>8558</v>
      </c>
      <c r="D1176" s="91" t="s">
        <v>6301</v>
      </c>
      <c r="E1176" s="92">
        <v>96.54</v>
      </c>
      <c r="F1176" s="92"/>
      <c r="G1176" s="92">
        <v>96.54</v>
      </c>
      <c r="H1176" s="68">
        <v>9</v>
      </c>
      <c r="I1176" s="68"/>
    </row>
    <row r="1177" spans="2:9" x14ac:dyDescent="0.3">
      <c r="B1177" s="89" t="s">
        <v>8559</v>
      </c>
      <c r="C1177" s="90" t="s">
        <v>8560</v>
      </c>
      <c r="D1177" s="91" t="s">
        <v>6301</v>
      </c>
      <c r="E1177" s="92">
        <v>84.75</v>
      </c>
      <c r="F1177" s="92"/>
      <c r="G1177" s="92">
        <v>84.75</v>
      </c>
      <c r="H1177" s="68">
        <v>9</v>
      </c>
      <c r="I1177" s="68"/>
    </row>
    <row r="1178" spans="2:9" x14ac:dyDescent="0.3">
      <c r="B1178" s="89" t="s">
        <v>8561</v>
      </c>
      <c r="C1178" s="90" t="s">
        <v>8562</v>
      </c>
      <c r="D1178" s="91" t="s">
        <v>6301</v>
      </c>
      <c r="E1178" s="92">
        <v>77.31</v>
      </c>
      <c r="F1178" s="92"/>
      <c r="G1178" s="92">
        <v>77.31</v>
      </c>
      <c r="H1178" s="68">
        <v>9</v>
      </c>
      <c r="I1178" s="68"/>
    </row>
    <row r="1179" spans="2:9" x14ac:dyDescent="0.3">
      <c r="B1179" s="89" t="s">
        <v>8563</v>
      </c>
      <c r="C1179" s="90" t="s">
        <v>8564</v>
      </c>
      <c r="D1179" s="91" t="s">
        <v>6301</v>
      </c>
      <c r="E1179" s="92">
        <v>62.69</v>
      </c>
      <c r="F1179" s="92"/>
      <c r="G1179" s="92">
        <v>62.69</v>
      </c>
      <c r="H1179" s="68">
        <v>9</v>
      </c>
      <c r="I1179" s="68"/>
    </row>
    <row r="1180" spans="2:9" x14ac:dyDescent="0.3">
      <c r="B1180" s="89" t="s">
        <v>8565</v>
      </c>
      <c r="C1180" s="90" t="s">
        <v>8566</v>
      </c>
      <c r="D1180" s="91" t="s">
        <v>6301</v>
      </c>
      <c r="E1180" s="92">
        <v>172.86</v>
      </c>
      <c r="F1180" s="92"/>
      <c r="G1180" s="92">
        <v>172.86</v>
      </c>
      <c r="H1180" s="68">
        <v>9</v>
      </c>
      <c r="I1180" s="68"/>
    </row>
    <row r="1181" spans="2:9" x14ac:dyDescent="0.3">
      <c r="B1181" s="89" t="s">
        <v>8567</v>
      </c>
      <c r="C1181" s="90" t="s">
        <v>8568</v>
      </c>
      <c r="D1181" s="91" t="s">
        <v>6301</v>
      </c>
      <c r="E1181" s="92">
        <v>139.9</v>
      </c>
      <c r="F1181" s="92"/>
      <c r="G1181" s="92">
        <v>139.9</v>
      </c>
      <c r="H1181" s="68">
        <v>9</v>
      </c>
      <c r="I1181" s="68"/>
    </row>
    <row r="1182" spans="2:9" x14ac:dyDescent="0.3">
      <c r="B1182" s="89" t="s">
        <v>8569</v>
      </c>
      <c r="C1182" s="90" t="s">
        <v>8570</v>
      </c>
      <c r="D1182" s="91"/>
      <c r="E1182" s="92"/>
      <c r="F1182" s="92"/>
      <c r="G1182" s="92"/>
      <c r="H1182" s="68">
        <v>5</v>
      </c>
      <c r="I1182" s="68"/>
    </row>
    <row r="1183" spans="2:9" x14ac:dyDescent="0.3">
      <c r="B1183" s="89" t="s">
        <v>8571</v>
      </c>
      <c r="C1183" s="90" t="s">
        <v>8572</v>
      </c>
      <c r="D1183" s="91" t="s">
        <v>6301</v>
      </c>
      <c r="E1183" s="92">
        <v>716.22</v>
      </c>
      <c r="F1183" s="92"/>
      <c r="G1183" s="92">
        <v>716.22</v>
      </c>
      <c r="H1183" s="68">
        <v>9</v>
      </c>
      <c r="I1183" s="68"/>
    </row>
    <row r="1184" spans="2:9" x14ac:dyDescent="0.3">
      <c r="B1184" s="89" t="s">
        <v>8573</v>
      </c>
      <c r="C1184" s="90" t="s">
        <v>8574</v>
      </c>
      <c r="D1184" s="91"/>
      <c r="E1184" s="92"/>
      <c r="F1184" s="92"/>
      <c r="G1184" s="92"/>
      <c r="H1184" s="68">
        <v>5</v>
      </c>
      <c r="I1184" s="68"/>
    </row>
    <row r="1185" spans="2:9" x14ac:dyDescent="0.3">
      <c r="B1185" s="89" t="s">
        <v>8575</v>
      </c>
      <c r="C1185" s="90" t="s">
        <v>8576</v>
      </c>
      <c r="D1185" s="91" t="s">
        <v>6301</v>
      </c>
      <c r="E1185" s="92">
        <v>306.45</v>
      </c>
      <c r="F1185" s="92">
        <v>94.66</v>
      </c>
      <c r="G1185" s="92">
        <v>401.11</v>
      </c>
      <c r="H1185" s="68">
        <v>9</v>
      </c>
      <c r="I1185" s="68"/>
    </row>
    <row r="1186" spans="2:9" ht="28.8" x14ac:dyDescent="0.3">
      <c r="B1186" s="89" t="s">
        <v>8577</v>
      </c>
      <c r="C1186" s="90" t="s">
        <v>8578</v>
      </c>
      <c r="D1186" s="91" t="s">
        <v>6301</v>
      </c>
      <c r="E1186" s="92">
        <v>600.67999999999995</v>
      </c>
      <c r="F1186" s="92"/>
      <c r="G1186" s="92">
        <v>600.67999999999995</v>
      </c>
      <c r="H1186" s="68">
        <v>9</v>
      </c>
      <c r="I1186" s="68"/>
    </row>
    <row r="1187" spans="2:9" x14ac:dyDescent="0.3">
      <c r="B1187" s="89" t="s">
        <v>8579</v>
      </c>
      <c r="C1187" s="90" t="s">
        <v>8580</v>
      </c>
      <c r="D1187" s="91" t="s">
        <v>6301</v>
      </c>
      <c r="E1187" s="92">
        <v>1008.21</v>
      </c>
      <c r="F1187" s="92"/>
      <c r="G1187" s="92">
        <v>1008.21</v>
      </c>
      <c r="H1187" s="68">
        <v>9</v>
      </c>
      <c r="I1187" s="68"/>
    </row>
    <row r="1188" spans="2:9" ht="28.8" x14ac:dyDescent="0.3">
      <c r="B1188" s="89" t="s">
        <v>8581</v>
      </c>
      <c r="C1188" s="90" t="s">
        <v>8582</v>
      </c>
      <c r="D1188" s="91" t="s">
        <v>6301</v>
      </c>
      <c r="E1188" s="92">
        <v>495.65</v>
      </c>
      <c r="F1188" s="92"/>
      <c r="G1188" s="92">
        <v>495.65</v>
      </c>
      <c r="H1188" s="68">
        <v>9</v>
      </c>
      <c r="I1188" s="68"/>
    </row>
    <row r="1189" spans="2:9" ht="28.8" x14ac:dyDescent="0.3">
      <c r="B1189" s="89" t="s">
        <v>8583</v>
      </c>
      <c r="C1189" s="90" t="s">
        <v>8584</v>
      </c>
      <c r="D1189" s="91" t="s">
        <v>6301</v>
      </c>
      <c r="E1189" s="92">
        <v>643.4</v>
      </c>
      <c r="F1189" s="92"/>
      <c r="G1189" s="92">
        <v>643.4</v>
      </c>
      <c r="H1189" s="68">
        <v>9</v>
      </c>
      <c r="I1189" s="68"/>
    </row>
    <row r="1190" spans="2:9" ht="28.8" x14ac:dyDescent="0.3">
      <c r="B1190" s="89" t="s">
        <v>8585</v>
      </c>
      <c r="C1190" s="90" t="s">
        <v>8586</v>
      </c>
      <c r="D1190" s="91" t="s">
        <v>6301</v>
      </c>
      <c r="E1190" s="92">
        <v>630.35</v>
      </c>
      <c r="F1190" s="92"/>
      <c r="G1190" s="92">
        <v>630.35</v>
      </c>
      <c r="H1190" s="68">
        <v>9</v>
      </c>
      <c r="I1190" s="68"/>
    </row>
    <row r="1191" spans="2:9" x14ac:dyDescent="0.3">
      <c r="B1191" s="89" t="s">
        <v>8587</v>
      </c>
      <c r="C1191" s="90" t="s">
        <v>8588</v>
      </c>
      <c r="D1191" s="91"/>
      <c r="E1191" s="92"/>
      <c r="F1191" s="92"/>
      <c r="G1191" s="92"/>
      <c r="H1191" s="68">
        <v>5</v>
      </c>
      <c r="I1191" s="68"/>
    </row>
    <row r="1192" spans="2:9" x14ac:dyDescent="0.3">
      <c r="B1192" s="89" t="s">
        <v>8589</v>
      </c>
      <c r="C1192" s="90" t="s">
        <v>8590</v>
      </c>
      <c r="D1192" s="91" t="s">
        <v>6301</v>
      </c>
      <c r="E1192" s="92">
        <v>51.57</v>
      </c>
      <c r="F1192" s="92"/>
      <c r="G1192" s="92">
        <v>51.57</v>
      </c>
      <c r="H1192" s="68">
        <v>9</v>
      </c>
      <c r="I1192" s="68"/>
    </row>
    <row r="1193" spans="2:9" x14ac:dyDescent="0.3">
      <c r="B1193" s="89" t="s">
        <v>8591</v>
      </c>
      <c r="C1193" s="90" t="s">
        <v>8592</v>
      </c>
      <c r="D1193" s="91" t="s">
        <v>6301</v>
      </c>
      <c r="E1193" s="92">
        <v>1.35</v>
      </c>
      <c r="F1193" s="92">
        <v>9.65</v>
      </c>
      <c r="G1193" s="92">
        <v>11</v>
      </c>
      <c r="H1193" s="68">
        <v>9</v>
      </c>
      <c r="I1193" s="68"/>
    </row>
    <row r="1194" spans="2:9" x14ac:dyDescent="0.3">
      <c r="B1194" s="89" t="s">
        <v>8593</v>
      </c>
      <c r="C1194" s="90" t="s">
        <v>8594</v>
      </c>
      <c r="D1194" s="91" t="s">
        <v>6301</v>
      </c>
      <c r="E1194" s="92"/>
      <c r="F1194" s="92">
        <v>4.83</v>
      </c>
      <c r="G1194" s="92">
        <v>4.83</v>
      </c>
      <c r="H1194" s="68">
        <v>9</v>
      </c>
      <c r="I1194" s="68"/>
    </row>
    <row r="1195" spans="2:9" x14ac:dyDescent="0.3">
      <c r="B1195" s="89" t="s">
        <v>8595</v>
      </c>
      <c r="C1195" s="90" t="s">
        <v>8596</v>
      </c>
      <c r="D1195" s="91" t="s">
        <v>6357</v>
      </c>
      <c r="E1195" s="92">
        <v>13.68</v>
      </c>
      <c r="F1195" s="92"/>
      <c r="G1195" s="92">
        <v>13.68</v>
      </c>
      <c r="H1195" s="68">
        <v>9</v>
      </c>
      <c r="I1195" s="68"/>
    </row>
    <row r="1196" spans="2:9" x14ac:dyDescent="0.3">
      <c r="B1196" s="89" t="s">
        <v>8597</v>
      </c>
      <c r="C1196" s="90" t="s">
        <v>8598</v>
      </c>
      <c r="D1196" s="91" t="s">
        <v>6249</v>
      </c>
      <c r="E1196" s="92">
        <v>15.19</v>
      </c>
      <c r="F1196" s="92"/>
      <c r="G1196" s="92">
        <v>15.19</v>
      </c>
      <c r="H1196" s="68">
        <v>9</v>
      </c>
      <c r="I1196" s="68"/>
    </row>
    <row r="1197" spans="2:9" x14ac:dyDescent="0.3">
      <c r="B1197" s="89" t="s">
        <v>8599</v>
      </c>
      <c r="C1197" s="90" t="s">
        <v>8600</v>
      </c>
      <c r="D1197" s="91"/>
      <c r="E1197" s="92"/>
      <c r="F1197" s="92"/>
      <c r="G1197" s="92"/>
      <c r="H1197" s="68">
        <v>2</v>
      </c>
      <c r="I1197" s="68"/>
    </row>
    <row r="1198" spans="2:9" x14ac:dyDescent="0.3">
      <c r="B1198" s="89" t="s">
        <v>8601</v>
      </c>
      <c r="C1198" s="90" t="s">
        <v>8602</v>
      </c>
      <c r="D1198" s="91"/>
      <c r="E1198" s="92"/>
      <c r="F1198" s="92"/>
      <c r="G1198" s="92"/>
      <c r="H1198" s="68">
        <v>5</v>
      </c>
      <c r="I1198" s="68"/>
    </row>
    <row r="1199" spans="2:9" x14ac:dyDescent="0.3">
      <c r="B1199" s="89" t="s">
        <v>8603</v>
      </c>
      <c r="C1199" s="90" t="s">
        <v>8604</v>
      </c>
      <c r="D1199" s="91" t="s">
        <v>6301</v>
      </c>
      <c r="E1199" s="92">
        <v>744.37</v>
      </c>
      <c r="F1199" s="92">
        <v>42.12</v>
      </c>
      <c r="G1199" s="92">
        <v>786.49</v>
      </c>
      <c r="H1199" s="68">
        <v>9</v>
      </c>
      <c r="I1199" s="68"/>
    </row>
    <row r="1200" spans="2:9" x14ac:dyDescent="0.3">
      <c r="B1200" s="89" t="s">
        <v>8605</v>
      </c>
      <c r="C1200" s="90" t="s">
        <v>8606</v>
      </c>
      <c r="D1200" s="91" t="s">
        <v>6301</v>
      </c>
      <c r="E1200" s="92">
        <v>669.59</v>
      </c>
      <c r="F1200" s="92">
        <v>42.12</v>
      </c>
      <c r="G1200" s="92">
        <v>711.71</v>
      </c>
      <c r="H1200" s="68">
        <v>9</v>
      </c>
      <c r="I1200" s="68"/>
    </row>
    <row r="1201" spans="2:9" x14ac:dyDescent="0.3">
      <c r="B1201" s="89" t="s">
        <v>8607</v>
      </c>
      <c r="C1201" s="90" t="s">
        <v>8608</v>
      </c>
      <c r="D1201" s="91"/>
      <c r="E1201" s="92"/>
      <c r="F1201" s="92"/>
      <c r="G1201" s="92"/>
      <c r="H1201" s="68">
        <v>5</v>
      </c>
      <c r="I1201" s="68"/>
    </row>
    <row r="1202" spans="2:9" x14ac:dyDescent="0.3">
      <c r="B1202" s="89" t="s">
        <v>8609</v>
      </c>
      <c r="C1202" s="90" t="s">
        <v>8610</v>
      </c>
      <c r="D1202" s="91" t="s">
        <v>6301</v>
      </c>
      <c r="E1202" s="92">
        <v>541.36</v>
      </c>
      <c r="F1202" s="92">
        <v>44.37</v>
      </c>
      <c r="G1202" s="92">
        <v>585.73</v>
      </c>
      <c r="H1202" s="68">
        <v>9</v>
      </c>
      <c r="I1202" s="68"/>
    </row>
    <row r="1203" spans="2:9" x14ac:dyDescent="0.3">
      <c r="B1203" s="89" t="s">
        <v>8611</v>
      </c>
      <c r="C1203" s="90" t="s">
        <v>8612</v>
      </c>
      <c r="D1203" s="91" t="s">
        <v>6249</v>
      </c>
      <c r="E1203" s="92">
        <v>917.8</v>
      </c>
      <c r="F1203" s="92">
        <v>90.05</v>
      </c>
      <c r="G1203" s="92">
        <v>1007.85</v>
      </c>
      <c r="H1203" s="68">
        <v>9</v>
      </c>
      <c r="I1203" s="68"/>
    </row>
    <row r="1204" spans="2:9" x14ac:dyDescent="0.3">
      <c r="B1204" s="89" t="s">
        <v>8613</v>
      </c>
      <c r="C1204" s="90" t="s">
        <v>8614</v>
      </c>
      <c r="D1204" s="91" t="s">
        <v>6249</v>
      </c>
      <c r="E1204" s="92">
        <v>995.79</v>
      </c>
      <c r="F1204" s="92">
        <v>90.05</v>
      </c>
      <c r="G1204" s="92">
        <v>1085.8399999999999</v>
      </c>
      <c r="H1204" s="68">
        <v>9</v>
      </c>
      <c r="I1204" s="68"/>
    </row>
    <row r="1205" spans="2:9" x14ac:dyDescent="0.3">
      <c r="B1205" s="89" t="s">
        <v>8615</v>
      </c>
      <c r="C1205" s="90" t="s">
        <v>8616</v>
      </c>
      <c r="D1205" s="91" t="s">
        <v>6249</v>
      </c>
      <c r="E1205" s="92">
        <v>1090.68</v>
      </c>
      <c r="F1205" s="92">
        <v>90.05</v>
      </c>
      <c r="G1205" s="92">
        <v>1180.73</v>
      </c>
      <c r="H1205" s="68">
        <v>9</v>
      </c>
      <c r="I1205" s="68"/>
    </row>
    <row r="1206" spans="2:9" x14ac:dyDescent="0.3">
      <c r="B1206" s="89" t="s">
        <v>8617</v>
      </c>
      <c r="C1206" s="90" t="s">
        <v>8618</v>
      </c>
      <c r="D1206" s="91" t="s">
        <v>6249</v>
      </c>
      <c r="E1206" s="92">
        <v>1843.33</v>
      </c>
      <c r="F1206" s="92">
        <v>112.56</v>
      </c>
      <c r="G1206" s="92">
        <v>1955.89</v>
      </c>
      <c r="H1206" s="68">
        <v>9</v>
      </c>
      <c r="I1206" s="68"/>
    </row>
    <row r="1207" spans="2:9" x14ac:dyDescent="0.3">
      <c r="B1207" s="89" t="s">
        <v>8619</v>
      </c>
      <c r="C1207" s="90" t="s">
        <v>8620</v>
      </c>
      <c r="D1207" s="91"/>
      <c r="E1207" s="92"/>
      <c r="F1207" s="92"/>
      <c r="G1207" s="92"/>
      <c r="H1207" s="68">
        <v>5</v>
      </c>
      <c r="I1207" s="68"/>
    </row>
    <row r="1208" spans="2:9" ht="28.8" x14ac:dyDescent="0.3">
      <c r="B1208" s="89" t="s">
        <v>8621</v>
      </c>
      <c r="C1208" s="90" t="s">
        <v>8622</v>
      </c>
      <c r="D1208" s="91" t="s">
        <v>6249</v>
      </c>
      <c r="E1208" s="92">
        <v>944.1</v>
      </c>
      <c r="F1208" s="92">
        <v>45.03</v>
      </c>
      <c r="G1208" s="92">
        <v>989.13</v>
      </c>
      <c r="H1208" s="68">
        <v>9</v>
      </c>
      <c r="I1208" s="68"/>
    </row>
    <row r="1209" spans="2:9" ht="28.8" x14ac:dyDescent="0.3">
      <c r="B1209" s="89" t="s">
        <v>8623</v>
      </c>
      <c r="C1209" s="90" t="s">
        <v>8624</v>
      </c>
      <c r="D1209" s="91" t="s">
        <v>6249</v>
      </c>
      <c r="E1209" s="92">
        <v>803.98</v>
      </c>
      <c r="F1209" s="92">
        <v>45.03</v>
      </c>
      <c r="G1209" s="92">
        <v>849.01</v>
      </c>
      <c r="H1209" s="68">
        <v>9</v>
      </c>
      <c r="I1209" s="68"/>
    </row>
    <row r="1210" spans="2:9" ht="28.8" x14ac:dyDescent="0.3">
      <c r="B1210" s="89" t="s">
        <v>8625</v>
      </c>
      <c r="C1210" s="90" t="s">
        <v>8626</v>
      </c>
      <c r="D1210" s="91" t="s">
        <v>6249</v>
      </c>
      <c r="E1210" s="92">
        <v>923.63</v>
      </c>
      <c r="F1210" s="92">
        <v>90.05</v>
      </c>
      <c r="G1210" s="92">
        <v>1013.68</v>
      </c>
      <c r="H1210" s="68">
        <v>9</v>
      </c>
      <c r="I1210" s="68"/>
    </row>
    <row r="1211" spans="2:9" ht="28.8" x14ac:dyDescent="0.3">
      <c r="B1211" s="89" t="s">
        <v>8627</v>
      </c>
      <c r="C1211" s="90" t="s">
        <v>8628</v>
      </c>
      <c r="D1211" s="91" t="s">
        <v>6249</v>
      </c>
      <c r="E1211" s="92">
        <v>1006.49</v>
      </c>
      <c r="F1211" s="92">
        <v>90.05</v>
      </c>
      <c r="G1211" s="92">
        <v>1096.54</v>
      </c>
      <c r="H1211" s="68">
        <v>9</v>
      </c>
      <c r="I1211" s="68"/>
    </row>
    <row r="1212" spans="2:9" ht="28.8" x14ac:dyDescent="0.3">
      <c r="B1212" s="89" t="s">
        <v>8629</v>
      </c>
      <c r="C1212" s="90" t="s">
        <v>8630</v>
      </c>
      <c r="D1212" s="91" t="s">
        <v>6249</v>
      </c>
      <c r="E1212" s="92">
        <v>1038</v>
      </c>
      <c r="F1212" s="92">
        <v>90.05</v>
      </c>
      <c r="G1212" s="92">
        <v>1128.05</v>
      </c>
      <c r="H1212" s="68">
        <v>9</v>
      </c>
      <c r="I1212" s="68"/>
    </row>
    <row r="1213" spans="2:9" ht="28.8" x14ac:dyDescent="0.3">
      <c r="B1213" s="89" t="s">
        <v>8631</v>
      </c>
      <c r="C1213" s="90" t="s">
        <v>8632</v>
      </c>
      <c r="D1213" s="91" t="s">
        <v>6249</v>
      </c>
      <c r="E1213" s="92">
        <v>1744.99</v>
      </c>
      <c r="F1213" s="92">
        <v>112.56</v>
      </c>
      <c r="G1213" s="92">
        <v>1857.55</v>
      </c>
      <c r="H1213" s="68">
        <v>9</v>
      </c>
      <c r="I1213" s="68"/>
    </row>
    <row r="1214" spans="2:9" ht="28.8" x14ac:dyDescent="0.3">
      <c r="B1214" s="89" t="s">
        <v>8633</v>
      </c>
      <c r="C1214" s="90" t="s">
        <v>8634</v>
      </c>
      <c r="D1214" s="91" t="s">
        <v>6249</v>
      </c>
      <c r="E1214" s="92">
        <v>1739.68</v>
      </c>
      <c r="F1214" s="92">
        <v>112.56</v>
      </c>
      <c r="G1214" s="92">
        <v>1852.24</v>
      </c>
      <c r="H1214" s="68">
        <v>9</v>
      </c>
      <c r="I1214" s="68"/>
    </row>
    <row r="1215" spans="2:9" ht="28.8" x14ac:dyDescent="0.3">
      <c r="B1215" s="89" t="s">
        <v>8635</v>
      </c>
      <c r="C1215" s="90" t="s">
        <v>8636</v>
      </c>
      <c r="D1215" s="91" t="s">
        <v>6249</v>
      </c>
      <c r="E1215" s="92">
        <v>3207.53</v>
      </c>
      <c r="F1215" s="92">
        <v>128.63999999999999</v>
      </c>
      <c r="G1215" s="92">
        <v>3336.17</v>
      </c>
      <c r="H1215" s="68">
        <v>9</v>
      </c>
      <c r="I1215" s="68"/>
    </row>
    <row r="1216" spans="2:9" ht="28.8" x14ac:dyDescent="0.3">
      <c r="B1216" s="89" t="s">
        <v>8637</v>
      </c>
      <c r="C1216" s="90" t="s">
        <v>8638</v>
      </c>
      <c r="D1216" s="91" t="s">
        <v>6249</v>
      </c>
      <c r="E1216" s="92">
        <v>824.36</v>
      </c>
      <c r="F1216" s="92">
        <v>11.25</v>
      </c>
      <c r="G1216" s="92">
        <v>835.61</v>
      </c>
      <c r="H1216" s="68">
        <v>9</v>
      </c>
      <c r="I1216" s="68"/>
    </row>
    <row r="1217" spans="2:9" ht="28.8" x14ac:dyDescent="0.3">
      <c r="B1217" s="89" t="s">
        <v>8639</v>
      </c>
      <c r="C1217" s="90" t="s">
        <v>8640</v>
      </c>
      <c r="D1217" s="91" t="s">
        <v>6249</v>
      </c>
      <c r="E1217" s="92">
        <v>1249.68</v>
      </c>
      <c r="F1217" s="92">
        <v>86.84</v>
      </c>
      <c r="G1217" s="92">
        <v>1336.52</v>
      </c>
      <c r="H1217" s="68">
        <v>9</v>
      </c>
      <c r="I1217" s="68"/>
    </row>
    <row r="1218" spans="2:9" ht="28.8" x14ac:dyDescent="0.3">
      <c r="B1218" s="89" t="s">
        <v>8641</v>
      </c>
      <c r="C1218" s="90" t="s">
        <v>8642</v>
      </c>
      <c r="D1218" s="91" t="s">
        <v>6249</v>
      </c>
      <c r="E1218" s="92">
        <v>1291.83</v>
      </c>
      <c r="F1218" s="92">
        <v>83.62</v>
      </c>
      <c r="G1218" s="92">
        <v>1375.45</v>
      </c>
      <c r="H1218" s="68">
        <v>9</v>
      </c>
      <c r="I1218" s="68"/>
    </row>
    <row r="1219" spans="2:9" ht="28.8" x14ac:dyDescent="0.3">
      <c r="B1219" s="89" t="s">
        <v>8643</v>
      </c>
      <c r="C1219" s="90" t="s">
        <v>8644</v>
      </c>
      <c r="D1219" s="91" t="s">
        <v>6249</v>
      </c>
      <c r="E1219" s="92">
        <v>1397.91</v>
      </c>
      <c r="F1219" s="92">
        <v>83.62</v>
      </c>
      <c r="G1219" s="92">
        <v>1481.53</v>
      </c>
      <c r="H1219" s="68">
        <v>9</v>
      </c>
      <c r="I1219" s="68"/>
    </row>
    <row r="1220" spans="2:9" ht="28.8" x14ac:dyDescent="0.3">
      <c r="B1220" s="89" t="s">
        <v>8645</v>
      </c>
      <c r="C1220" s="90" t="s">
        <v>8646</v>
      </c>
      <c r="D1220" s="91" t="s">
        <v>6249</v>
      </c>
      <c r="E1220" s="92">
        <v>1429.42</v>
      </c>
      <c r="F1220" s="92">
        <v>83.62</v>
      </c>
      <c r="G1220" s="92">
        <v>1513.04</v>
      </c>
      <c r="H1220" s="68">
        <v>9</v>
      </c>
      <c r="I1220" s="68"/>
    </row>
    <row r="1221" spans="2:9" ht="28.8" x14ac:dyDescent="0.3">
      <c r="B1221" s="89" t="s">
        <v>8647</v>
      </c>
      <c r="C1221" s="90" t="s">
        <v>8648</v>
      </c>
      <c r="D1221" s="91" t="s">
        <v>6249</v>
      </c>
      <c r="E1221" s="92">
        <v>1996.76</v>
      </c>
      <c r="F1221" s="92">
        <v>109.34</v>
      </c>
      <c r="G1221" s="92">
        <v>2106.1</v>
      </c>
      <c r="H1221" s="68">
        <v>9</v>
      </c>
      <c r="I1221" s="68"/>
    </row>
    <row r="1222" spans="2:9" x14ac:dyDescent="0.3">
      <c r="B1222" s="89" t="s">
        <v>8649</v>
      </c>
      <c r="C1222" s="90" t="s">
        <v>8650</v>
      </c>
      <c r="D1222" s="91"/>
      <c r="E1222" s="92"/>
      <c r="F1222" s="92"/>
      <c r="G1222" s="92"/>
      <c r="H1222" s="68">
        <v>5</v>
      </c>
      <c r="I1222" s="68"/>
    </row>
    <row r="1223" spans="2:9" x14ac:dyDescent="0.3">
      <c r="B1223" s="89" t="s">
        <v>8651</v>
      </c>
      <c r="C1223" s="90" t="s">
        <v>8652</v>
      </c>
      <c r="D1223" s="91" t="s">
        <v>6301</v>
      </c>
      <c r="E1223" s="92">
        <v>110.47</v>
      </c>
      <c r="F1223" s="92">
        <v>32.159999999999997</v>
      </c>
      <c r="G1223" s="92">
        <v>142.63</v>
      </c>
      <c r="H1223" s="68">
        <v>9</v>
      </c>
      <c r="I1223" s="68"/>
    </row>
    <row r="1224" spans="2:9" x14ac:dyDescent="0.3">
      <c r="B1224" s="89" t="s">
        <v>8653</v>
      </c>
      <c r="C1224" s="90" t="s">
        <v>8654</v>
      </c>
      <c r="D1224" s="91" t="s">
        <v>6357</v>
      </c>
      <c r="E1224" s="92">
        <v>9.3800000000000008</v>
      </c>
      <c r="F1224" s="92">
        <v>6.43</v>
      </c>
      <c r="G1224" s="92">
        <v>15.81</v>
      </c>
      <c r="H1224" s="68">
        <v>9</v>
      </c>
      <c r="I1224" s="68"/>
    </row>
    <row r="1225" spans="2:9" ht="28.8" x14ac:dyDescent="0.3">
      <c r="B1225" s="89" t="s">
        <v>8655</v>
      </c>
      <c r="C1225" s="90" t="s">
        <v>8656</v>
      </c>
      <c r="D1225" s="91" t="s">
        <v>6357</v>
      </c>
      <c r="E1225" s="92">
        <v>82.65</v>
      </c>
      <c r="F1225" s="92">
        <v>64.319999999999993</v>
      </c>
      <c r="G1225" s="92">
        <v>146.97</v>
      </c>
      <c r="H1225" s="68">
        <v>9</v>
      </c>
      <c r="I1225" s="68"/>
    </row>
    <row r="1226" spans="2:9" ht="28.8" x14ac:dyDescent="0.3">
      <c r="B1226" s="89" t="s">
        <v>8657</v>
      </c>
      <c r="C1226" s="90" t="s">
        <v>8658</v>
      </c>
      <c r="D1226" s="91" t="s">
        <v>6301</v>
      </c>
      <c r="E1226" s="92">
        <v>1763.06</v>
      </c>
      <c r="F1226" s="92"/>
      <c r="G1226" s="92">
        <v>1763.06</v>
      </c>
      <c r="H1226" s="68">
        <v>9</v>
      </c>
      <c r="I1226" s="68"/>
    </row>
    <row r="1227" spans="2:9" ht="28.8" x14ac:dyDescent="0.3">
      <c r="B1227" s="89" t="s">
        <v>8659</v>
      </c>
      <c r="C1227" s="90" t="s">
        <v>8660</v>
      </c>
      <c r="D1227" s="91" t="s">
        <v>6301</v>
      </c>
      <c r="E1227" s="92">
        <v>718.3</v>
      </c>
      <c r="F1227" s="92"/>
      <c r="G1227" s="92">
        <v>718.3</v>
      </c>
      <c r="H1227" s="68">
        <v>9</v>
      </c>
      <c r="I1227" s="68"/>
    </row>
    <row r="1228" spans="2:9" ht="28.8" x14ac:dyDescent="0.3">
      <c r="B1228" s="89" t="s">
        <v>8661</v>
      </c>
      <c r="C1228" s="90" t="s">
        <v>8662</v>
      </c>
      <c r="D1228" s="91" t="s">
        <v>6301</v>
      </c>
      <c r="E1228" s="92">
        <v>520.95000000000005</v>
      </c>
      <c r="F1228" s="92">
        <v>12.87</v>
      </c>
      <c r="G1228" s="92">
        <v>533.82000000000005</v>
      </c>
      <c r="H1228" s="68">
        <v>9</v>
      </c>
      <c r="I1228" s="68"/>
    </row>
    <row r="1229" spans="2:9" ht="28.8" x14ac:dyDescent="0.3">
      <c r="B1229" s="89" t="s">
        <v>8663</v>
      </c>
      <c r="C1229" s="90" t="s">
        <v>8664</v>
      </c>
      <c r="D1229" s="91" t="s">
        <v>6301</v>
      </c>
      <c r="E1229" s="92">
        <v>1334.5</v>
      </c>
      <c r="F1229" s="92"/>
      <c r="G1229" s="92">
        <v>1334.5</v>
      </c>
      <c r="H1229" s="68">
        <v>9</v>
      </c>
      <c r="I1229" s="68"/>
    </row>
    <row r="1230" spans="2:9" x14ac:dyDescent="0.3">
      <c r="B1230" s="89" t="s">
        <v>8665</v>
      </c>
      <c r="C1230" s="90" t="s">
        <v>8666</v>
      </c>
      <c r="D1230" s="91" t="s">
        <v>6301</v>
      </c>
      <c r="E1230" s="92">
        <v>189.31</v>
      </c>
      <c r="F1230" s="92">
        <v>32.159999999999997</v>
      </c>
      <c r="G1230" s="92">
        <v>221.47</v>
      </c>
      <c r="H1230" s="68">
        <v>9</v>
      </c>
      <c r="I1230" s="68"/>
    </row>
    <row r="1231" spans="2:9" x14ac:dyDescent="0.3">
      <c r="B1231" s="89" t="s">
        <v>8667</v>
      </c>
      <c r="C1231" s="90" t="s">
        <v>8668</v>
      </c>
      <c r="D1231" s="91" t="s">
        <v>6560</v>
      </c>
      <c r="E1231" s="92">
        <v>821.28</v>
      </c>
      <c r="F1231" s="92">
        <v>138.29</v>
      </c>
      <c r="G1231" s="92">
        <v>959.57</v>
      </c>
      <c r="H1231" s="68">
        <v>9</v>
      </c>
      <c r="I1231" s="68"/>
    </row>
    <row r="1232" spans="2:9" x14ac:dyDescent="0.3">
      <c r="B1232" s="89" t="s">
        <v>8669</v>
      </c>
      <c r="C1232" s="90" t="s">
        <v>8670</v>
      </c>
      <c r="D1232" s="91" t="s">
        <v>6301</v>
      </c>
      <c r="E1232" s="92">
        <v>179.05</v>
      </c>
      <c r="F1232" s="92">
        <v>6.31</v>
      </c>
      <c r="G1232" s="92">
        <v>185.36</v>
      </c>
      <c r="H1232" s="68">
        <v>9</v>
      </c>
      <c r="I1232" s="68"/>
    </row>
    <row r="1233" spans="2:9" ht="28.8" x14ac:dyDescent="0.3">
      <c r="B1233" s="89" t="s">
        <v>8671</v>
      </c>
      <c r="C1233" s="90" t="s">
        <v>8672</v>
      </c>
      <c r="D1233" s="91" t="s">
        <v>6301</v>
      </c>
      <c r="E1233" s="92">
        <v>1593.47</v>
      </c>
      <c r="F1233" s="92"/>
      <c r="G1233" s="92">
        <v>1593.47</v>
      </c>
      <c r="H1233" s="68">
        <v>9</v>
      </c>
      <c r="I1233" s="68"/>
    </row>
    <row r="1234" spans="2:9" ht="28.8" x14ac:dyDescent="0.3">
      <c r="B1234" s="89" t="s">
        <v>8673</v>
      </c>
      <c r="C1234" s="90" t="s">
        <v>8674</v>
      </c>
      <c r="D1234" s="91" t="s">
        <v>6301</v>
      </c>
      <c r="E1234" s="92">
        <v>1553.63</v>
      </c>
      <c r="F1234" s="92"/>
      <c r="G1234" s="92">
        <v>1553.63</v>
      </c>
      <c r="H1234" s="68">
        <v>9</v>
      </c>
      <c r="I1234" s="68"/>
    </row>
    <row r="1235" spans="2:9" x14ac:dyDescent="0.3">
      <c r="B1235" s="89" t="s">
        <v>8675</v>
      </c>
      <c r="C1235" s="90" t="s">
        <v>8676</v>
      </c>
      <c r="D1235" s="91" t="s">
        <v>6301</v>
      </c>
      <c r="E1235" s="92">
        <v>366.26</v>
      </c>
      <c r="F1235" s="92">
        <v>65.12</v>
      </c>
      <c r="G1235" s="92">
        <v>431.38</v>
      </c>
      <c r="H1235" s="68">
        <v>9</v>
      </c>
      <c r="I1235" s="68"/>
    </row>
    <row r="1236" spans="2:9" ht="28.8" x14ac:dyDescent="0.3">
      <c r="B1236" s="89" t="s">
        <v>8677</v>
      </c>
      <c r="C1236" s="90" t="s">
        <v>8678</v>
      </c>
      <c r="D1236" s="91" t="s">
        <v>6357</v>
      </c>
      <c r="E1236" s="92">
        <v>108.45</v>
      </c>
      <c r="F1236" s="92">
        <v>6.43</v>
      </c>
      <c r="G1236" s="92">
        <v>114.88</v>
      </c>
      <c r="H1236" s="68">
        <v>9</v>
      </c>
      <c r="I1236" s="68"/>
    </row>
    <row r="1237" spans="2:9" x14ac:dyDescent="0.3">
      <c r="B1237" s="89" t="s">
        <v>8679</v>
      </c>
      <c r="C1237" s="90" t="s">
        <v>8680</v>
      </c>
      <c r="D1237" s="91"/>
      <c r="E1237" s="92"/>
      <c r="F1237" s="92"/>
      <c r="G1237" s="92"/>
      <c r="H1237" s="68">
        <v>5</v>
      </c>
      <c r="I1237" s="68"/>
    </row>
    <row r="1238" spans="2:9" x14ac:dyDescent="0.3">
      <c r="B1238" s="89" t="s">
        <v>8681</v>
      </c>
      <c r="C1238" s="90" t="s">
        <v>8682</v>
      </c>
      <c r="D1238" s="91" t="s">
        <v>6301</v>
      </c>
      <c r="E1238" s="92">
        <v>217.7</v>
      </c>
      <c r="F1238" s="92">
        <v>44.37</v>
      </c>
      <c r="G1238" s="92">
        <v>262.07</v>
      </c>
      <c r="H1238" s="68">
        <v>9</v>
      </c>
      <c r="I1238" s="68"/>
    </row>
    <row r="1239" spans="2:9" x14ac:dyDescent="0.3">
      <c r="B1239" s="89" t="s">
        <v>8683</v>
      </c>
      <c r="C1239" s="90" t="s">
        <v>8684</v>
      </c>
      <c r="D1239" s="91" t="s">
        <v>6249</v>
      </c>
      <c r="E1239" s="92">
        <v>440.34</v>
      </c>
      <c r="F1239" s="92">
        <v>90.05</v>
      </c>
      <c r="G1239" s="92">
        <v>530.39</v>
      </c>
      <c r="H1239" s="68">
        <v>9</v>
      </c>
      <c r="I1239" s="68"/>
    </row>
    <row r="1240" spans="2:9" x14ac:dyDescent="0.3">
      <c r="B1240" s="89" t="s">
        <v>8685</v>
      </c>
      <c r="C1240" s="90" t="s">
        <v>8686</v>
      </c>
      <c r="D1240" s="91" t="s">
        <v>6249</v>
      </c>
      <c r="E1240" s="92">
        <v>419.75</v>
      </c>
      <c r="F1240" s="92">
        <v>90.05</v>
      </c>
      <c r="G1240" s="92">
        <v>509.8</v>
      </c>
      <c r="H1240" s="68">
        <v>9</v>
      </c>
      <c r="I1240" s="68"/>
    </row>
    <row r="1241" spans="2:9" x14ac:dyDescent="0.3">
      <c r="B1241" s="89" t="s">
        <v>8687</v>
      </c>
      <c r="C1241" s="90" t="s">
        <v>8688</v>
      </c>
      <c r="D1241" s="91" t="s">
        <v>6249</v>
      </c>
      <c r="E1241" s="92">
        <v>428</v>
      </c>
      <c r="F1241" s="92">
        <v>90.05</v>
      </c>
      <c r="G1241" s="92">
        <v>518.04999999999995</v>
      </c>
      <c r="H1241" s="68">
        <v>9</v>
      </c>
      <c r="I1241" s="68"/>
    </row>
    <row r="1242" spans="2:9" x14ac:dyDescent="0.3">
      <c r="B1242" s="89" t="s">
        <v>8689</v>
      </c>
      <c r="C1242" s="90" t="s">
        <v>8690</v>
      </c>
      <c r="D1242" s="91" t="s">
        <v>6249</v>
      </c>
      <c r="E1242" s="92">
        <v>451.84</v>
      </c>
      <c r="F1242" s="92">
        <v>90.05</v>
      </c>
      <c r="G1242" s="92">
        <v>541.89</v>
      </c>
      <c r="H1242" s="68">
        <v>9</v>
      </c>
      <c r="I1242" s="68"/>
    </row>
    <row r="1243" spans="2:9" x14ac:dyDescent="0.3">
      <c r="B1243" s="89" t="s">
        <v>8691</v>
      </c>
      <c r="C1243" s="90" t="s">
        <v>8692</v>
      </c>
      <c r="D1243" s="91" t="s">
        <v>6249</v>
      </c>
      <c r="E1243" s="92">
        <v>556.08000000000004</v>
      </c>
      <c r="F1243" s="92">
        <v>90.05</v>
      </c>
      <c r="G1243" s="92">
        <v>646.13</v>
      </c>
      <c r="H1243" s="68">
        <v>9</v>
      </c>
      <c r="I1243" s="68"/>
    </row>
    <row r="1244" spans="2:9" x14ac:dyDescent="0.3">
      <c r="B1244" s="89" t="s">
        <v>8693</v>
      </c>
      <c r="C1244" s="90" t="s">
        <v>8694</v>
      </c>
      <c r="D1244" s="91" t="s">
        <v>6249</v>
      </c>
      <c r="E1244" s="92">
        <v>840.65</v>
      </c>
      <c r="F1244" s="92">
        <v>112.56</v>
      </c>
      <c r="G1244" s="92">
        <v>953.21</v>
      </c>
      <c r="H1244" s="68">
        <v>9</v>
      </c>
      <c r="I1244" s="68"/>
    </row>
    <row r="1245" spans="2:9" x14ac:dyDescent="0.3">
      <c r="B1245" s="89" t="s">
        <v>8695</v>
      </c>
      <c r="C1245" s="90" t="s">
        <v>8696</v>
      </c>
      <c r="D1245" s="91" t="s">
        <v>6249</v>
      </c>
      <c r="E1245" s="92">
        <v>765.28</v>
      </c>
      <c r="F1245" s="92">
        <v>130.25</v>
      </c>
      <c r="G1245" s="92">
        <v>895.53</v>
      </c>
      <c r="H1245" s="68">
        <v>9</v>
      </c>
      <c r="I1245" s="68"/>
    </row>
    <row r="1246" spans="2:9" x14ac:dyDescent="0.3">
      <c r="B1246" s="89" t="s">
        <v>8697</v>
      </c>
      <c r="C1246" s="90" t="s">
        <v>8698</v>
      </c>
      <c r="D1246" s="91" t="s">
        <v>6249</v>
      </c>
      <c r="E1246" s="92">
        <v>313.39</v>
      </c>
      <c r="F1246" s="92">
        <v>45.03</v>
      </c>
      <c r="G1246" s="92">
        <v>358.42</v>
      </c>
      <c r="H1246" s="68">
        <v>9</v>
      </c>
      <c r="I1246" s="68"/>
    </row>
    <row r="1247" spans="2:9" x14ac:dyDescent="0.3">
      <c r="B1247" s="89" t="s">
        <v>8699</v>
      </c>
      <c r="C1247" s="90" t="s">
        <v>8700</v>
      </c>
      <c r="D1247" s="91" t="s">
        <v>6249</v>
      </c>
      <c r="E1247" s="92">
        <v>301.05</v>
      </c>
      <c r="F1247" s="92">
        <v>45.03</v>
      </c>
      <c r="G1247" s="92">
        <v>346.08</v>
      </c>
      <c r="H1247" s="68">
        <v>9</v>
      </c>
      <c r="I1247" s="68"/>
    </row>
    <row r="1248" spans="2:9" x14ac:dyDescent="0.3">
      <c r="B1248" s="89" t="s">
        <v>8701</v>
      </c>
      <c r="C1248" s="90" t="s">
        <v>8702</v>
      </c>
      <c r="D1248" s="91" t="s">
        <v>6249</v>
      </c>
      <c r="E1248" s="92">
        <v>324.89</v>
      </c>
      <c r="F1248" s="92">
        <v>45.03</v>
      </c>
      <c r="G1248" s="92">
        <v>369.92</v>
      </c>
      <c r="H1248" s="68">
        <v>9</v>
      </c>
      <c r="I1248" s="68"/>
    </row>
    <row r="1249" spans="2:9" x14ac:dyDescent="0.3">
      <c r="B1249" s="89" t="s">
        <v>8703</v>
      </c>
      <c r="C1249" s="90" t="s">
        <v>8704</v>
      </c>
      <c r="D1249" s="91" t="s">
        <v>6249</v>
      </c>
      <c r="E1249" s="92">
        <v>599.46</v>
      </c>
      <c r="F1249" s="92">
        <v>45.03</v>
      </c>
      <c r="G1249" s="92">
        <v>644.49</v>
      </c>
      <c r="H1249" s="68">
        <v>9</v>
      </c>
      <c r="I1249" s="68"/>
    </row>
    <row r="1250" spans="2:9" x14ac:dyDescent="0.3">
      <c r="B1250" s="89" t="s">
        <v>8705</v>
      </c>
      <c r="C1250" s="90" t="s">
        <v>8706</v>
      </c>
      <c r="D1250" s="91" t="s">
        <v>6249</v>
      </c>
      <c r="E1250" s="92">
        <v>587.12</v>
      </c>
      <c r="F1250" s="92">
        <v>45.03</v>
      </c>
      <c r="G1250" s="92">
        <v>632.15</v>
      </c>
      <c r="H1250" s="68">
        <v>9</v>
      </c>
      <c r="I1250" s="68"/>
    </row>
    <row r="1251" spans="2:9" x14ac:dyDescent="0.3">
      <c r="B1251" s="89" t="s">
        <v>8707</v>
      </c>
      <c r="C1251" s="90" t="s">
        <v>8708</v>
      </c>
      <c r="D1251" s="91" t="s">
        <v>6249</v>
      </c>
      <c r="E1251" s="92">
        <v>787.95</v>
      </c>
      <c r="F1251" s="92">
        <v>83.62</v>
      </c>
      <c r="G1251" s="92">
        <v>871.57</v>
      </c>
      <c r="H1251" s="68">
        <v>9</v>
      </c>
      <c r="I1251" s="68"/>
    </row>
    <row r="1252" spans="2:9" x14ac:dyDescent="0.3">
      <c r="B1252" s="89" t="s">
        <v>8709</v>
      </c>
      <c r="C1252" s="90" t="s">
        <v>8710</v>
      </c>
      <c r="D1252" s="91" t="s">
        <v>6249</v>
      </c>
      <c r="E1252" s="92">
        <v>807.81</v>
      </c>
      <c r="F1252" s="92">
        <v>83.62</v>
      </c>
      <c r="G1252" s="92">
        <v>891.43</v>
      </c>
      <c r="H1252" s="68">
        <v>9</v>
      </c>
      <c r="I1252" s="68"/>
    </row>
    <row r="1253" spans="2:9" x14ac:dyDescent="0.3">
      <c r="B1253" s="89" t="s">
        <v>8711</v>
      </c>
      <c r="C1253" s="90" t="s">
        <v>8712</v>
      </c>
      <c r="D1253" s="91" t="s">
        <v>6249</v>
      </c>
      <c r="E1253" s="92">
        <v>843.26</v>
      </c>
      <c r="F1253" s="92">
        <v>83.62</v>
      </c>
      <c r="G1253" s="92">
        <v>926.88</v>
      </c>
      <c r="H1253" s="68">
        <v>9</v>
      </c>
      <c r="I1253" s="68"/>
    </row>
    <row r="1254" spans="2:9" x14ac:dyDescent="0.3">
      <c r="B1254" s="89" t="s">
        <v>8713</v>
      </c>
      <c r="C1254" s="90" t="s">
        <v>8714</v>
      </c>
      <c r="D1254" s="91" t="s">
        <v>6249</v>
      </c>
      <c r="E1254" s="92">
        <v>1092.42</v>
      </c>
      <c r="F1254" s="92">
        <v>109.34</v>
      </c>
      <c r="G1254" s="92">
        <v>1201.76</v>
      </c>
      <c r="H1254" s="68">
        <v>9</v>
      </c>
      <c r="I1254" s="68"/>
    </row>
    <row r="1255" spans="2:9" x14ac:dyDescent="0.3">
      <c r="B1255" s="89" t="s">
        <v>8715</v>
      </c>
      <c r="C1255" s="90" t="s">
        <v>8716</v>
      </c>
      <c r="D1255" s="91" t="s">
        <v>6249</v>
      </c>
      <c r="E1255" s="92">
        <v>1114.17</v>
      </c>
      <c r="F1255" s="92">
        <v>109.34</v>
      </c>
      <c r="G1255" s="92">
        <v>1223.51</v>
      </c>
      <c r="H1255" s="68">
        <v>9</v>
      </c>
      <c r="I1255" s="68"/>
    </row>
    <row r="1256" spans="2:9" x14ac:dyDescent="0.3">
      <c r="B1256" s="89" t="s">
        <v>8717</v>
      </c>
      <c r="C1256" s="90" t="s">
        <v>8718</v>
      </c>
      <c r="D1256" s="91" t="s">
        <v>6249</v>
      </c>
      <c r="E1256" s="92">
        <v>693.04</v>
      </c>
      <c r="F1256" s="92">
        <v>45.03</v>
      </c>
      <c r="G1256" s="92">
        <v>738.07</v>
      </c>
      <c r="H1256" s="68">
        <v>9</v>
      </c>
      <c r="I1256" s="68"/>
    </row>
    <row r="1257" spans="2:9" x14ac:dyDescent="0.3">
      <c r="B1257" s="89" t="s">
        <v>8719</v>
      </c>
      <c r="C1257" s="90" t="s">
        <v>8720</v>
      </c>
      <c r="D1257" s="91" t="s">
        <v>6249</v>
      </c>
      <c r="E1257" s="92">
        <v>796.93</v>
      </c>
      <c r="F1257" s="92">
        <v>45.03</v>
      </c>
      <c r="G1257" s="92">
        <v>841.96</v>
      </c>
      <c r="H1257" s="68">
        <v>9</v>
      </c>
      <c r="I1257" s="68"/>
    </row>
    <row r="1258" spans="2:9" x14ac:dyDescent="0.3">
      <c r="B1258" s="89" t="s">
        <v>8721</v>
      </c>
      <c r="C1258" s="90" t="s">
        <v>8722</v>
      </c>
      <c r="D1258" s="91" t="s">
        <v>6249</v>
      </c>
      <c r="E1258" s="92">
        <v>845.83</v>
      </c>
      <c r="F1258" s="92">
        <v>112.56</v>
      </c>
      <c r="G1258" s="92">
        <v>958.39</v>
      </c>
      <c r="H1258" s="68">
        <v>9</v>
      </c>
      <c r="I1258" s="68"/>
    </row>
    <row r="1259" spans="2:9" x14ac:dyDescent="0.3">
      <c r="B1259" s="89" t="s">
        <v>8723</v>
      </c>
      <c r="C1259" s="90" t="s">
        <v>8724</v>
      </c>
      <c r="D1259" s="91"/>
      <c r="E1259" s="92"/>
      <c r="F1259" s="92"/>
      <c r="G1259" s="92"/>
      <c r="H1259" s="68">
        <v>5</v>
      </c>
      <c r="I1259" s="68"/>
    </row>
    <row r="1260" spans="2:9" ht="28.8" x14ac:dyDescent="0.3">
      <c r="B1260" s="89" t="s">
        <v>8725</v>
      </c>
      <c r="C1260" s="90" t="s">
        <v>8726</v>
      </c>
      <c r="D1260" s="91" t="s">
        <v>6301</v>
      </c>
      <c r="E1260" s="92">
        <v>235.7</v>
      </c>
      <c r="F1260" s="92">
        <v>44.37</v>
      </c>
      <c r="G1260" s="92">
        <v>280.07</v>
      </c>
      <c r="H1260" s="68">
        <v>9</v>
      </c>
      <c r="I1260" s="68"/>
    </row>
    <row r="1261" spans="2:9" x14ac:dyDescent="0.3">
      <c r="B1261" s="89" t="s">
        <v>8727</v>
      </c>
      <c r="C1261" s="90" t="s">
        <v>8728</v>
      </c>
      <c r="D1261" s="91" t="s">
        <v>6249</v>
      </c>
      <c r="E1261" s="92">
        <v>449.62</v>
      </c>
      <c r="F1261" s="92">
        <v>90.05</v>
      </c>
      <c r="G1261" s="92">
        <v>539.66999999999996</v>
      </c>
      <c r="H1261" s="68">
        <v>9</v>
      </c>
      <c r="I1261" s="68"/>
    </row>
    <row r="1262" spans="2:9" x14ac:dyDescent="0.3">
      <c r="B1262" s="89" t="s">
        <v>8729</v>
      </c>
      <c r="C1262" s="90" t="s">
        <v>8730</v>
      </c>
      <c r="D1262" s="91" t="s">
        <v>6249</v>
      </c>
      <c r="E1262" s="92">
        <v>447.67</v>
      </c>
      <c r="F1262" s="92">
        <v>90.05</v>
      </c>
      <c r="G1262" s="92">
        <v>537.72</v>
      </c>
      <c r="H1262" s="68">
        <v>9</v>
      </c>
      <c r="I1262" s="68"/>
    </row>
    <row r="1263" spans="2:9" x14ac:dyDescent="0.3">
      <c r="B1263" s="89" t="s">
        <v>8731</v>
      </c>
      <c r="C1263" s="90" t="s">
        <v>8732</v>
      </c>
      <c r="D1263" s="91" t="s">
        <v>6249</v>
      </c>
      <c r="E1263" s="92">
        <v>482.1</v>
      </c>
      <c r="F1263" s="92">
        <v>90.05</v>
      </c>
      <c r="G1263" s="92">
        <v>572.15</v>
      </c>
      <c r="H1263" s="68">
        <v>9</v>
      </c>
      <c r="I1263" s="68"/>
    </row>
    <row r="1264" spans="2:9" x14ac:dyDescent="0.3">
      <c r="B1264" s="89" t="s">
        <v>8733</v>
      </c>
      <c r="C1264" s="90" t="s">
        <v>8734</v>
      </c>
      <c r="D1264" s="91"/>
      <c r="E1264" s="92"/>
      <c r="F1264" s="92"/>
      <c r="G1264" s="92"/>
      <c r="H1264" s="68">
        <v>5</v>
      </c>
      <c r="I1264" s="68"/>
    </row>
    <row r="1265" spans="2:9" ht="28.8" x14ac:dyDescent="0.3">
      <c r="B1265" s="89" t="s">
        <v>8735</v>
      </c>
      <c r="C1265" s="90" t="s">
        <v>8736</v>
      </c>
      <c r="D1265" s="91" t="s">
        <v>6249</v>
      </c>
      <c r="E1265" s="92">
        <v>561.69000000000005</v>
      </c>
      <c r="F1265" s="92"/>
      <c r="G1265" s="92">
        <v>561.69000000000005</v>
      </c>
      <c r="H1265" s="68">
        <v>9</v>
      </c>
      <c r="I1265" s="68"/>
    </row>
    <row r="1266" spans="2:9" x14ac:dyDescent="0.3">
      <c r="B1266" s="89" t="s">
        <v>8737</v>
      </c>
      <c r="C1266" s="90" t="s">
        <v>8738</v>
      </c>
      <c r="D1266" s="91"/>
      <c r="E1266" s="92"/>
      <c r="F1266" s="92"/>
      <c r="G1266" s="92"/>
      <c r="H1266" s="68">
        <v>5</v>
      </c>
      <c r="I1266" s="68"/>
    </row>
    <row r="1267" spans="2:9" ht="28.8" x14ac:dyDescent="0.3">
      <c r="B1267" s="89" t="s">
        <v>8739</v>
      </c>
      <c r="C1267" s="90" t="s">
        <v>8740</v>
      </c>
      <c r="D1267" s="91" t="s">
        <v>6249</v>
      </c>
      <c r="E1267" s="92">
        <v>561.69000000000005</v>
      </c>
      <c r="F1267" s="92"/>
      <c r="G1267" s="92">
        <v>561.69000000000005</v>
      </c>
      <c r="H1267" s="68">
        <v>9</v>
      </c>
      <c r="I1267" s="68"/>
    </row>
    <row r="1268" spans="2:9" ht="28.8" x14ac:dyDescent="0.3">
      <c r="B1268" s="89" t="s">
        <v>8741</v>
      </c>
      <c r="C1268" s="90" t="s">
        <v>8742</v>
      </c>
      <c r="D1268" s="91" t="s">
        <v>6249</v>
      </c>
      <c r="E1268" s="92">
        <v>619.30999999999995</v>
      </c>
      <c r="F1268" s="92"/>
      <c r="G1268" s="92">
        <v>619.30999999999995</v>
      </c>
      <c r="H1268" s="68">
        <v>9</v>
      </c>
      <c r="I1268" s="68"/>
    </row>
    <row r="1269" spans="2:9" ht="43.2" x14ac:dyDescent="0.3">
      <c r="B1269" s="89" t="s">
        <v>8743</v>
      </c>
      <c r="C1269" s="90" t="s">
        <v>8744</v>
      </c>
      <c r="D1269" s="91" t="s">
        <v>6249</v>
      </c>
      <c r="E1269" s="92">
        <v>561.69000000000005</v>
      </c>
      <c r="F1269" s="92"/>
      <c r="G1269" s="92">
        <v>561.69000000000005</v>
      </c>
      <c r="H1269" s="68">
        <v>9</v>
      </c>
      <c r="I1269" s="68"/>
    </row>
    <row r="1270" spans="2:9" ht="43.2" x14ac:dyDescent="0.3">
      <c r="B1270" s="89" t="s">
        <v>8745</v>
      </c>
      <c r="C1270" s="90" t="s">
        <v>8746</v>
      </c>
      <c r="D1270" s="91" t="s">
        <v>6249</v>
      </c>
      <c r="E1270" s="92">
        <v>561.69000000000005</v>
      </c>
      <c r="F1270" s="92"/>
      <c r="G1270" s="92">
        <v>561.69000000000005</v>
      </c>
      <c r="H1270" s="68">
        <v>9</v>
      </c>
      <c r="I1270" s="68"/>
    </row>
    <row r="1271" spans="2:9" ht="43.2" x14ac:dyDescent="0.3">
      <c r="B1271" s="89" t="s">
        <v>8747</v>
      </c>
      <c r="C1271" s="90" t="s">
        <v>8748</v>
      </c>
      <c r="D1271" s="91" t="s">
        <v>6249</v>
      </c>
      <c r="E1271" s="92">
        <v>619.30999999999995</v>
      </c>
      <c r="F1271" s="92"/>
      <c r="G1271" s="92">
        <v>619.30999999999995</v>
      </c>
      <c r="H1271" s="68">
        <v>9</v>
      </c>
      <c r="I1271" s="68"/>
    </row>
    <row r="1272" spans="2:9" ht="57.6" x14ac:dyDescent="0.3">
      <c r="B1272" s="89" t="s">
        <v>8749</v>
      </c>
      <c r="C1272" s="90" t="s">
        <v>8750</v>
      </c>
      <c r="D1272" s="91" t="s">
        <v>6249</v>
      </c>
      <c r="E1272" s="92">
        <v>650.35</v>
      </c>
      <c r="F1272" s="92"/>
      <c r="G1272" s="92">
        <v>650.35</v>
      </c>
      <c r="H1272" s="68">
        <v>9</v>
      </c>
      <c r="I1272" s="68"/>
    </row>
    <row r="1273" spans="2:9" x14ac:dyDescent="0.3">
      <c r="B1273" s="89" t="s">
        <v>8751</v>
      </c>
      <c r="C1273" s="90" t="s">
        <v>8752</v>
      </c>
      <c r="D1273" s="91"/>
      <c r="E1273" s="92"/>
      <c r="F1273" s="92"/>
      <c r="G1273" s="92"/>
      <c r="H1273" s="68">
        <v>5</v>
      </c>
      <c r="I1273" s="68"/>
    </row>
    <row r="1274" spans="2:9" x14ac:dyDescent="0.3">
      <c r="B1274" s="89" t="s">
        <v>8753</v>
      </c>
      <c r="C1274" s="90" t="s">
        <v>8754</v>
      </c>
      <c r="D1274" s="91" t="s">
        <v>6249</v>
      </c>
      <c r="E1274" s="92"/>
      <c r="F1274" s="92">
        <v>41.81</v>
      </c>
      <c r="G1274" s="92">
        <v>41.81</v>
      </c>
      <c r="H1274" s="68">
        <v>9</v>
      </c>
      <c r="I1274" s="68"/>
    </row>
    <row r="1275" spans="2:9" x14ac:dyDescent="0.3">
      <c r="B1275" s="89" t="s">
        <v>8755</v>
      </c>
      <c r="C1275" s="90" t="s">
        <v>8756</v>
      </c>
      <c r="D1275" s="91" t="s">
        <v>6249</v>
      </c>
      <c r="E1275" s="92"/>
      <c r="F1275" s="92">
        <v>51.45</v>
      </c>
      <c r="G1275" s="92">
        <v>51.45</v>
      </c>
      <c r="H1275" s="68">
        <v>9</v>
      </c>
      <c r="I1275" s="68"/>
    </row>
    <row r="1276" spans="2:9" x14ac:dyDescent="0.3">
      <c r="B1276" s="89" t="s">
        <v>8757</v>
      </c>
      <c r="C1276" s="90" t="s">
        <v>8758</v>
      </c>
      <c r="D1276" s="91" t="s">
        <v>6357</v>
      </c>
      <c r="E1276" s="92"/>
      <c r="F1276" s="92">
        <v>1.61</v>
      </c>
      <c r="G1276" s="92">
        <v>1.61</v>
      </c>
      <c r="H1276" s="68">
        <v>9</v>
      </c>
      <c r="I1276" s="68"/>
    </row>
    <row r="1277" spans="2:9" x14ac:dyDescent="0.3">
      <c r="B1277" s="89" t="s">
        <v>8759</v>
      </c>
      <c r="C1277" s="90" t="s">
        <v>8760</v>
      </c>
      <c r="D1277" s="91" t="s">
        <v>6357</v>
      </c>
      <c r="E1277" s="92">
        <v>37.32</v>
      </c>
      <c r="F1277" s="92">
        <v>9.65</v>
      </c>
      <c r="G1277" s="92">
        <v>46.97</v>
      </c>
      <c r="H1277" s="68">
        <v>9</v>
      </c>
      <c r="I1277" s="68"/>
    </row>
    <row r="1278" spans="2:9" x14ac:dyDescent="0.3">
      <c r="B1278" s="89" t="s">
        <v>8761</v>
      </c>
      <c r="C1278" s="90" t="s">
        <v>8762</v>
      </c>
      <c r="D1278" s="91" t="s">
        <v>6301</v>
      </c>
      <c r="E1278" s="92">
        <v>1028.3</v>
      </c>
      <c r="F1278" s="92">
        <v>128.63999999999999</v>
      </c>
      <c r="G1278" s="92">
        <v>1156.94</v>
      </c>
      <c r="H1278" s="68">
        <v>9</v>
      </c>
      <c r="I1278" s="68"/>
    </row>
    <row r="1279" spans="2:9" x14ac:dyDescent="0.3">
      <c r="B1279" s="89" t="s">
        <v>8763</v>
      </c>
      <c r="C1279" s="90" t="s">
        <v>8764</v>
      </c>
      <c r="D1279" s="91" t="s">
        <v>6357</v>
      </c>
      <c r="E1279" s="92">
        <v>3.56</v>
      </c>
      <c r="F1279" s="92">
        <v>1.61</v>
      </c>
      <c r="G1279" s="92">
        <v>5.17</v>
      </c>
      <c r="H1279" s="68">
        <v>9</v>
      </c>
      <c r="I1279" s="68"/>
    </row>
    <row r="1280" spans="2:9" x14ac:dyDescent="0.3">
      <c r="B1280" s="89" t="s">
        <v>8765</v>
      </c>
      <c r="C1280" s="90" t="s">
        <v>8766</v>
      </c>
      <c r="D1280" s="91" t="s">
        <v>6249</v>
      </c>
      <c r="E1280" s="92">
        <v>257.39</v>
      </c>
      <c r="F1280" s="92"/>
      <c r="G1280" s="92">
        <v>257.39</v>
      </c>
      <c r="H1280" s="68">
        <v>9</v>
      </c>
      <c r="I1280" s="68"/>
    </row>
    <row r="1281" spans="2:9" x14ac:dyDescent="0.3">
      <c r="B1281" s="89" t="s">
        <v>8767</v>
      </c>
      <c r="C1281" s="90" t="s">
        <v>8768</v>
      </c>
      <c r="D1281" s="91" t="s">
        <v>6301</v>
      </c>
      <c r="E1281" s="92">
        <v>793.52</v>
      </c>
      <c r="F1281" s="92">
        <v>16.079999999999998</v>
      </c>
      <c r="G1281" s="92">
        <v>809.6</v>
      </c>
      <c r="H1281" s="68">
        <v>9</v>
      </c>
      <c r="I1281" s="68"/>
    </row>
    <row r="1282" spans="2:9" x14ac:dyDescent="0.3">
      <c r="B1282" s="89" t="s">
        <v>8769</v>
      </c>
      <c r="C1282" s="90" t="s">
        <v>8770</v>
      </c>
      <c r="D1282" s="91" t="s">
        <v>6301</v>
      </c>
      <c r="E1282" s="92">
        <v>178.37</v>
      </c>
      <c r="F1282" s="92">
        <v>16.079999999999998</v>
      </c>
      <c r="G1282" s="92">
        <v>194.45</v>
      </c>
      <c r="H1282" s="68">
        <v>9</v>
      </c>
      <c r="I1282" s="68"/>
    </row>
    <row r="1283" spans="2:9" x14ac:dyDescent="0.3">
      <c r="B1283" s="89" t="s">
        <v>8771</v>
      </c>
      <c r="C1283" s="90" t="s">
        <v>8772</v>
      </c>
      <c r="D1283" s="91" t="s">
        <v>6301</v>
      </c>
      <c r="E1283" s="92">
        <v>426.61</v>
      </c>
      <c r="F1283" s="92">
        <v>16.079999999999998</v>
      </c>
      <c r="G1283" s="92">
        <v>442.69</v>
      </c>
      <c r="H1283" s="68">
        <v>9</v>
      </c>
      <c r="I1283" s="68"/>
    </row>
    <row r="1284" spans="2:9" x14ac:dyDescent="0.3">
      <c r="B1284" s="89" t="s">
        <v>8773</v>
      </c>
      <c r="C1284" s="90" t="s">
        <v>8774</v>
      </c>
      <c r="D1284" s="91" t="s">
        <v>6249</v>
      </c>
      <c r="E1284" s="92">
        <v>225.84</v>
      </c>
      <c r="F1284" s="92">
        <v>48.24</v>
      </c>
      <c r="G1284" s="92">
        <v>274.08</v>
      </c>
      <c r="H1284" s="68">
        <v>9</v>
      </c>
      <c r="I1284" s="68"/>
    </row>
    <row r="1285" spans="2:9" x14ac:dyDescent="0.3">
      <c r="B1285" s="89" t="s">
        <v>8775</v>
      </c>
      <c r="C1285" s="90" t="s">
        <v>8776</v>
      </c>
      <c r="D1285" s="91" t="s">
        <v>6249</v>
      </c>
      <c r="E1285" s="92">
        <v>205.25</v>
      </c>
      <c r="F1285" s="92">
        <v>48.24</v>
      </c>
      <c r="G1285" s="92">
        <v>253.49</v>
      </c>
      <c r="H1285" s="68">
        <v>9</v>
      </c>
      <c r="I1285" s="68"/>
    </row>
    <row r="1286" spans="2:9" x14ac:dyDescent="0.3">
      <c r="B1286" s="89" t="s">
        <v>8777</v>
      </c>
      <c r="C1286" s="90" t="s">
        <v>8778</v>
      </c>
      <c r="D1286" s="91" t="s">
        <v>6249</v>
      </c>
      <c r="E1286" s="92">
        <v>213.5</v>
      </c>
      <c r="F1286" s="92">
        <v>48.24</v>
      </c>
      <c r="G1286" s="92">
        <v>261.74</v>
      </c>
      <c r="H1286" s="68">
        <v>9</v>
      </c>
      <c r="I1286" s="68"/>
    </row>
    <row r="1287" spans="2:9" x14ac:dyDescent="0.3">
      <c r="B1287" s="89" t="s">
        <v>8779</v>
      </c>
      <c r="C1287" s="90" t="s">
        <v>8780</v>
      </c>
      <c r="D1287" s="91" t="s">
        <v>6249</v>
      </c>
      <c r="E1287" s="92">
        <v>237.34</v>
      </c>
      <c r="F1287" s="92">
        <v>48.24</v>
      </c>
      <c r="G1287" s="92">
        <v>285.58</v>
      </c>
      <c r="H1287" s="68">
        <v>9</v>
      </c>
      <c r="I1287" s="68"/>
    </row>
    <row r="1288" spans="2:9" ht="28.8" x14ac:dyDescent="0.3">
      <c r="B1288" s="89" t="s">
        <v>8781</v>
      </c>
      <c r="C1288" s="90" t="s">
        <v>8782</v>
      </c>
      <c r="D1288" s="91" t="s">
        <v>6249</v>
      </c>
      <c r="E1288" s="92">
        <v>709.13</v>
      </c>
      <c r="F1288" s="92">
        <v>48.24</v>
      </c>
      <c r="G1288" s="92">
        <v>757.37</v>
      </c>
      <c r="H1288" s="68">
        <v>9</v>
      </c>
      <c r="I1288" s="68"/>
    </row>
    <row r="1289" spans="2:9" ht="28.8" x14ac:dyDescent="0.3">
      <c r="B1289" s="89" t="s">
        <v>8783</v>
      </c>
      <c r="C1289" s="90" t="s">
        <v>8784</v>
      </c>
      <c r="D1289" s="91" t="s">
        <v>6249</v>
      </c>
      <c r="E1289" s="92">
        <v>823.5</v>
      </c>
      <c r="F1289" s="92">
        <v>48.24</v>
      </c>
      <c r="G1289" s="92">
        <v>871.74</v>
      </c>
      <c r="H1289" s="68">
        <v>9</v>
      </c>
      <c r="I1289" s="68"/>
    </row>
    <row r="1290" spans="2:9" ht="28.8" x14ac:dyDescent="0.3">
      <c r="B1290" s="89" t="s">
        <v>8785</v>
      </c>
      <c r="C1290" s="90" t="s">
        <v>8786</v>
      </c>
      <c r="D1290" s="91" t="s">
        <v>6249</v>
      </c>
      <c r="E1290" s="92">
        <v>791.99</v>
      </c>
      <c r="F1290" s="92">
        <v>48.24</v>
      </c>
      <c r="G1290" s="92">
        <v>840.23</v>
      </c>
      <c r="H1290" s="68">
        <v>9</v>
      </c>
      <c r="I1290" s="68"/>
    </row>
    <row r="1291" spans="2:9" x14ac:dyDescent="0.3">
      <c r="B1291" s="89" t="s">
        <v>8787</v>
      </c>
      <c r="C1291" s="90" t="s">
        <v>8788</v>
      </c>
      <c r="D1291" s="91" t="s">
        <v>6301</v>
      </c>
      <c r="E1291" s="92">
        <v>700.08</v>
      </c>
      <c r="F1291" s="92">
        <v>48.24</v>
      </c>
      <c r="G1291" s="92">
        <v>748.32</v>
      </c>
      <c r="H1291" s="68">
        <v>9</v>
      </c>
      <c r="I1291" s="68"/>
    </row>
    <row r="1292" spans="2:9" x14ac:dyDescent="0.3">
      <c r="B1292" s="89" t="s">
        <v>8789</v>
      </c>
      <c r="C1292" s="90" t="s">
        <v>8790</v>
      </c>
      <c r="D1292" s="91"/>
      <c r="E1292" s="92"/>
      <c r="F1292" s="92"/>
      <c r="G1292" s="92"/>
      <c r="H1292" s="68">
        <v>2</v>
      </c>
      <c r="I1292" s="68"/>
    </row>
    <row r="1293" spans="2:9" x14ac:dyDescent="0.3">
      <c r="B1293" s="89" t="s">
        <v>8791</v>
      </c>
      <c r="C1293" s="90" t="s">
        <v>8792</v>
      </c>
      <c r="D1293" s="91"/>
      <c r="E1293" s="92"/>
      <c r="F1293" s="92"/>
      <c r="G1293" s="92"/>
      <c r="H1293" s="68">
        <v>5</v>
      </c>
      <c r="I1293" s="68"/>
    </row>
    <row r="1294" spans="2:9" x14ac:dyDescent="0.3">
      <c r="B1294" s="89" t="s">
        <v>8793</v>
      </c>
      <c r="C1294" s="90" t="s">
        <v>8794</v>
      </c>
      <c r="D1294" s="91" t="s">
        <v>6301</v>
      </c>
      <c r="E1294" s="92">
        <v>890.77</v>
      </c>
      <c r="F1294" s="92">
        <v>20.420000000000002</v>
      </c>
      <c r="G1294" s="92">
        <v>911.19</v>
      </c>
      <c r="H1294" s="68">
        <v>9</v>
      </c>
      <c r="I1294" s="68"/>
    </row>
    <row r="1295" spans="2:9" x14ac:dyDescent="0.3">
      <c r="B1295" s="96" t="s">
        <v>8795</v>
      </c>
      <c r="C1295" s="97" t="s">
        <v>8796</v>
      </c>
      <c r="D1295" s="98" t="s">
        <v>6301</v>
      </c>
      <c r="E1295" s="99">
        <v>908.99</v>
      </c>
      <c r="F1295" s="99">
        <v>20.420000000000002</v>
      </c>
      <c r="G1295" s="99">
        <v>929.41</v>
      </c>
      <c r="H1295" s="68">
        <v>9</v>
      </c>
      <c r="I1295" s="68"/>
    </row>
    <row r="1296" spans="2:9" x14ac:dyDescent="0.3">
      <c r="B1296" s="89" t="s">
        <v>8797</v>
      </c>
      <c r="C1296" s="90" t="s">
        <v>8798</v>
      </c>
      <c r="D1296" s="91" t="s">
        <v>6301</v>
      </c>
      <c r="E1296" s="92">
        <v>965.89</v>
      </c>
      <c r="F1296" s="92">
        <v>20.420000000000002</v>
      </c>
      <c r="G1296" s="92">
        <v>986.31</v>
      </c>
      <c r="H1296" s="68">
        <v>9</v>
      </c>
      <c r="I1296" s="68"/>
    </row>
    <row r="1297" spans="2:9" x14ac:dyDescent="0.3">
      <c r="B1297" s="89" t="s">
        <v>8799</v>
      </c>
      <c r="C1297" s="90" t="s">
        <v>8800</v>
      </c>
      <c r="D1297" s="91" t="s">
        <v>6301</v>
      </c>
      <c r="E1297" s="92">
        <v>803.37</v>
      </c>
      <c r="F1297" s="92">
        <v>20.420000000000002</v>
      </c>
      <c r="G1297" s="92">
        <v>823.79</v>
      </c>
      <c r="H1297" s="68">
        <v>9</v>
      </c>
      <c r="I1297" s="68"/>
    </row>
    <row r="1298" spans="2:9" x14ac:dyDescent="0.3">
      <c r="B1298" s="89" t="s">
        <v>8801</v>
      </c>
      <c r="C1298" s="90" t="s">
        <v>8802</v>
      </c>
      <c r="D1298" s="91" t="s">
        <v>6301</v>
      </c>
      <c r="E1298" s="92">
        <v>524.94000000000005</v>
      </c>
      <c r="F1298" s="92">
        <v>20.420000000000002</v>
      </c>
      <c r="G1298" s="92">
        <v>545.36</v>
      </c>
      <c r="H1298" s="68">
        <v>9</v>
      </c>
      <c r="I1298" s="68"/>
    </row>
    <row r="1299" spans="2:9" x14ac:dyDescent="0.3">
      <c r="B1299" s="89" t="s">
        <v>8803</v>
      </c>
      <c r="C1299" s="90" t="s">
        <v>8804</v>
      </c>
      <c r="D1299" s="91" t="s">
        <v>6301</v>
      </c>
      <c r="E1299" s="92">
        <v>821.44</v>
      </c>
      <c r="F1299" s="92">
        <v>20.420000000000002</v>
      </c>
      <c r="G1299" s="92">
        <v>841.86</v>
      </c>
      <c r="H1299" s="68">
        <v>9</v>
      </c>
      <c r="I1299" s="68"/>
    </row>
    <row r="1300" spans="2:9" ht="28.8" x14ac:dyDescent="0.3">
      <c r="B1300" s="89" t="s">
        <v>8805</v>
      </c>
      <c r="C1300" s="90" t="s">
        <v>8806</v>
      </c>
      <c r="D1300" s="91" t="s">
        <v>6301</v>
      </c>
      <c r="E1300" s="92">
        <v>248.58</v>
      </c>
      <c r="F1300" s="92"/>
      <c r="G1300" s="92">
        <v>248.58</v>
      </c>
      <c r="H1300" s="68">
        <v>9</v>
      </c>
      <c r="I1300" s="68"/>
    </row>
    <row r="1301" spans="2:9" ht="28.8" x14ac:dyDescent="0.3">
      <c r="B1301" s="89" t="s">
        <v>8807</v>
      </c>
      <c r="C1301" s="90" t="s">
        <v>8808</v>
      </c>
      <c r="D1301" s="91" t="s">
        <v>6301</v>
      </c>
      <c r="E1301" s="92">
        <v>516.17999999999995</v>
      </c>
      <c r="F1301" s="92">
        <v>19.850000000000001</v>
      </c>
      <c r="G1301" s="92">
        <v>536.03</v>
      </c>
      <c r="H1301" s="68">
        <v>9</v>
      </c>
      <c r="I1301" s="68"/>
    </row>
    <row r="1302" spans="2:9" ht="28.8" x14ac:dyDescent="0.3">
      <c r="B1302" s="89" t="s">
        <v>8809</v>
      </c>
      <c r="C1302" s="90" t="s">
        <v>8810</v>
      </c>
      <c r="D1302" s="91" t="s">
        <v>6301</v>
      </c>
      <c r="E1302" s="92">
        <v>319.04000000000002</v>
      </c>
      <c r="F1302" s="92">
        <v>19.850000000000001</v>
      </c>
      <c r="G1302" s="92">
        <v>338.89</v>
      </c>
      <c r="H1302" s="68">
        <v>9</v>
      </c>
      <c r="I1302" s="68"/>
    </row>
    <row r="1303" spans="2:9" x14ac:dyDescent="0.3">
      <c r="B1303" s="89" t="s">
        <v>8811</v>
      </c>
      <c r="C1303" s="90" t="s">
        <v>8812</v>
      </c>
      <c r="D1303" s="91" t="s">
        <v>6301</v>
      </c>
      <c r="E1303" s="92">
        <v>1349.72</v>
      </c>
      <c r="F1303" s="92">
        <v>52.7</v>
      </c>
      <c r="G1303" s="92">
        <v>1402.42</v>
      </c>
      <c r="H1303" s="68">
        <v>9</v>
      </c>
      <c r="I1303" s="68"/>
    </row>
    <row r="1304" spans="2:9" x14ac:dyDescent="0.3">
      <c r="B1304" s="89" t="s">
        <v>8813</v>
      </c>
      <c r="C1304" s="90" t="s">
        <v>8814</v>
      </c>
      <c r="D1304" s="91" t="s">
        <v>6301</v>
      </c>
      <c r="E1304" s="92">
        <v>625.72</v>
      </c>
      <c r="F1304" s="92">
        <v>67.44</v>
      </c>
      <c r="G1304" s="92">
        <v>693.16</v>
      </c>
      <c r="H1304" s="68">
        <v>9</v>
      </c>
      <c r="I1304" s="68"/>
    </row>
    <row r="1305" spans="2:9" x14ac:dyDescent="0.3">
      <c r="B1305" s="89" t="s">
        <v>8815</v>
      </c>
      <c r="C1305" s="90" t="s">
        <v>8816</v>
      </c>
      <c r="D1305" s="91"/>
      <c r="E1305" s="92"/>
      <c r="F1305" s="92"/>
      <c r="G1305" s="92"/>
      <c r="H1305" s="68">
        <v>5</v>
      </c>
      <c r="I1305" s="68"/>
    </row>
    <row r="1306" spans="2:9" x14ac:dyDescent="0.3">
      <c r="B1306" s="89" t="s">
        <v>8817</v>
      </c>
      <c r="C1306" s="90" t="s">
        <v>8818</v>
      </c>
      <c r="D1306" s="91" t="s">
        <v>6301</v>
      </c>
      <c r="E1306" s="92">
        <v>978.02</v>
      </c>
      <c r="F1306" s="92">
        <v>61.2</v>
      </c>
      <c r="G1306" s="92">
        <v>1039.22</v>
      </c>
      <c r="H1306" s="68">
        <v>9</v>
      </c>
      <c r="I1306" s="68"/>
    </row>
    <row r="1307" spans="2:9" x14ac:dyDescent="0.3">
      <c r="B1307" s="96" t="s">
        <v>8819</v>
      </c>
      <c r="C1307" s="97" t="s">
        <v>8820</v>
      </c>
      <c r="D1307" s="98" t="s">
        <v>6301</v>
      </c>
      <c r="E1307" s="99">
        <v>901.45</v>
      </c>
      <c r="F1307" s="99">
        <v>61.2</v>
      </c>
      <c r="G1307" s="99">
        <v>962.65</v>
      </c>
      <c r="H1307" s="68">
        <v>9</v>
      </c>
      <c r="I1307" s="68"/>
    </row>
    <row r="1308" spans="2:9" ht="28.8" x14ac:dyDescent="0.3">
      <c r="B1308" s="89" t="s">
        <v>8821</v>
      </c>
      <c r="C1308" s="90" t="s">
        <v>8822</v>
      </c>
      <c r="D1308" s="91" t="s">
        <v>6249</v>
      </c>
      <c r="E1308" s="92">
        <v>1095.21</v>
      </c>
      <c r="F1308" s="92">
        <v>107.88</v>
      </c>
      <c r="G1308" s="92">
        <v>1203.0899999999999</v>
      </c>
      <c r="H1308" s="68">
        <v>9</v>
      </c>
      <c r="I1308" s="68"/>
    </row>
    <row r="1309" spans="2:9" ht="28.8" x14ac:dyDescent="0.3">
      <c r="B1309" s="89" t="s">
        <v>8823</v>
      </c>
      <c r="C1309" s="90" t="s">
        <v>8824</v>
      </c>
      <c r="D1309" s="91" t="s">
        <v>6249</v>
      </c>
      <c r="E1309" s="92">
        <v>1046.5899999999999</v>
      </c>
      <c r="F1309" s="92">
        <v>107.88</v>
      </c>
      <c r="G1309" s="92">
        <v>1154.47</v>
      </c>
      <c r="H1309" s="68">
        <v>9</v>
      </c>
      <c r="I1309" s="68"/>
    </row>
    <row r="1310" spans="2:9" ht="28.8" x14ac:dyDescent="0.3">
      <c r="B1310" s="89" t="s">
        <v>8825</v>
      </c>
      <c r="C1310" s="90" t="s">
        <v>8826</v>
      </c>
      <c r="D1310" s="91" t="s">
        <v>6301</v>
      </c>
      <c r="E1310" s="92">
        <v>1194.19</v>
      </c>
      <c r="F1310" s="92">
        <v>107.88</v>
      </c>
      <c r="G1310" s="92">
        <v>1302.07</v>
      </c>
      <c r="H1310" s="68">
        <v>9</v>
      </c>
      <c r="I1310" s="68"/>
    </row>
    <row r="1311" spans="2:9" ht="28.8" x14ac:dyDescent="0.3">
      <c r="B1311" s="89" t="s">
        <v>8827</v>
      </c>
      <c r="C1311" s="90" t="s">
        <v>8828</v>
      </c>
      <c r="D1311" s="91" t="s">
        <v>6249</v>
      </c>
      <c r="E1311" s="92">
        <v>1307.06</v>
      </c>
      <c r="F1311" s="92">
        <v>117.24</v>
      </c>
      <c r="G1311" s="92">
        <v>1424.3</v>
      </c>
      <c r="H1311" s="68">
        <v>9</v>
      </c>
      <c r="I1311" s="68"/>
    </row>
    <row r="1312" spans="2:9" ht="28.8" x14ac:dyDescent="0.3">
      <c r="B1312" s="89" t="s">
        <v>8829</v>
      </c>
      <c r="C1312" s="90" t="s">
        <v>8830</v>
      </c>
      <c r="D1312" s="91" t="s">
        <v>6249</v>
      </c>
      <c r="E1312" s="92">
        <v>1078.77</v>
      </c>
      <c r="F1312" s="92">
        <v>117.24</v>
      </c>
      <c r="G1312" s="92">
        <v>1196.01</v>
      </c>
      <c r="H1312" s="68">
        <v>9</v>
      </c>
      <c r="I1312" s="68"/>
    </row>
    <row r="1313" spans="2:9" x14ac:dyDescent="0.3">
      <c r="B1313" s="96" t="s">
        <v>8831</v>
      </c>
      <c r="C1313" s="97" t="s">
        <v>8832</v>
      </c>
      <c r="D1313" s="98" t="s">
        <v>6301</v>
      </c>
      <c r="E1313" s="99">
        <v>989.84</v>
      </c>
      <c r="F1313" s="99">
        <v>61.2</v>
      </c>
      <c r="G1313" s="99">
        <v>1051.04</v>
      </c>
      <c r="H1313" s="68">
        <v>9</v>
      </c>
      <c r="I1313" s="68"/>
    </row>
    <row r="1314" spans="2:9" x14ac:dyDescent="0.3">
      <c r="B1314" s="89" t="s">
        <v>8833</v>
      </c>
      <c r="C1314" s="90" t="s">
        <v>8834</v>
      </c>
      <c r="D1314" s="91" t="s">
        <v>6301</v>
      </c>
      <c r="E1314" s="92">
        <v>365.15</v>
      </c>
      <c r="F1314" s="92">
        <v>61.2</v>
      </c>
      <c r="G1314" s="92">
        <v>426.35</v>
      </c>
      <c r="H1314" s="68">
        <v>9</v>
      </c>
      <c r="I1314" s="68"/>
    </row>
    <row r="1315" spans="2:9" x14ac:dyDescent="0.3">
      <c r="B1315" s="89" t="s">
        <v>8835</v>
      </c>
      <c r="C1315" s="90" t="s">
        <v>8836</v>
      </c>
      <c r="D1315" s="91" t="s">
        <v>6301</v>
      </c>
      <c r="E1315" s="92">
        <v>1563.94</v>
      </c>
      <c r="F1315" s="92">
        <v>61.2</v>
      </c>
      <c r="G1315" s="92">
        <v>1625.14</v>
      </c>
      <c r="H1315" s="68">
        <v>9</v>
      </c>
      <c r="I1315" s="68"/>
    </row>
    <row r="1316" spans="2:9" x14ac:dyDescent="0.3">
      <c r="B1316" s="89" t="s">
        <v>8837</v>
      </c>
      <c r="C1316" s="90" t="s">
        <v>8838</v>
      </c>
      <c r="D1316" s="91" t="s">
        <v>6301</v>
      </c>
      <c r="E1316" s="92">
        <v>606.77</v>
      </c>
      <c r="F1316" s="92">
        <v>46.68</v>
      </c>
      <c r="G1316" s="92">
        <v>653.45000000000005</v>
      </c>
      <c r="H1316" s="68">
        <v>9</v>
      </c>
      <c r="I1316" s="68"/>
    </row>
    <row r="1317" spans="2:9" ht="28.8" x14ac:dyDescent="0.3">
      <c r="B1317" s="89" t="s">
        <v>8839</v>
      </c>
      <c r="C1317" s="90" t="s">
        <v>8840</v>
      </c>
      <c r="D1317" s="91" t="s">
        <v>6301</v>
      </c>
      <c r="E1317" s="92">
        <v>561.70000000000005</v>
      </c>
      <c r="F1317" s="92">
        <v>61.2</v>
      </c>
      <c r="G1317" s="92">
        <v>622.9</v>
      </c>
      <c r="H1317" s="68">
        <v>9</v>
      </c>
      <c r="I1317" s="68"/>
    </row>
    <row r="1318" spans="2:9" x14ac:dyDescent="0.3">
      <c r="B1318" s="89" t="s">
        <v>8841</v>
      </c>
      <c r="C1318" s="90" t="s">
        <v>8842</v>
      </c>
      <c r="D1318" s="91" t="s">
        <v>6301</v>
      </c>
      <c r="E1318" s="92">
        <v>436.64</v>
      </c>
      <c r="F1318" s="92">
        <v>61.2</v>
      </c>
      <c r="G1318" s="92">
        <v>497.84</v>
      </c>
      <c r="H1318" s="68">
        <v>9</v>
      </c>
      <c r="I1318" s="68"/>
    </row>
    <row r="1319" spans="2:9" x14ac:dyDescent="0.3">
      <c r="B1319" s="89" t="s">
        <v>8843</v>
      </c>
      <c r="C1319" s="90" t="s">
        <v>8844</v>
      </c>
      <c r="D1319" s="91" t="s">
        <v>6301</v>
      </c>
      <c r="E1319" s="92">
        <v>1439.7</v>
      </c>
      <c r="F1319" s="92">
        <v>61.2</v>
      </c>
      <c r="G1319" s="92">
        <v>1500.9</v>
      </c>
      <c r="H1319" s="68">
        <v>9</v>
      </c>
      <c r="I1319" s="68"/>
    </row>
    <row r="1320" spans="2:9" x14ac:dyDescent="0.3">
      <c r="B1320" s="89" t="s">
        <v>8845</v>
      </c>
      <c r="C1320" s="90" t="s">
        <v>8846</v>
      </c>
      <c r="D1320" s="91" t="s">
        <v>6301</v>
      </c>
      <c r="E1320" s="92">
        <v>1493.53</v>
      </c>
      <c r="F1320" s="92">
        <v>61.2</v>
      </c>
      <c r="G1320" s="92">
        <v>1554.73</v>
      </c>
      <c r="H1320" s="68">
        <v>9</v>
      </c>
      <c r="I1320" s="68"/>
    </row>
    <row r="1321" spans="2:9" ht="28.8" x14ac:dyDescent="0.3">
      <c r="B1321" s="89" t="s">
        <v>8847</v>
      </c>
      <c r="C1321" s="90" t="s">
        <v>8848</v>
      </c>
      <c r="D1321" s="91" t="s">
        <v>6301</v>
      </c>
      <c r="E1321" s="92">
        <v>1265.57</v>
      </c>
      <c r="F1321" s="92">
        <v>61.2</v>
      </c>
      <c r="G1321" s="92">
        <v>1326.77</v>
      </c>
      <c r="H1321" s="68">
        <v>9</v>
      </c>
      <c r="I1321" s="68"/>
    </row>
    <row r="1322" spans="2:9" x14ac:dyDescent="0.3">
      <c r="B1322" s="89" t="s">
        <v>8849</v>
      </c>
      <c r="C1322" s="90" t="s">
        <v>8850</v>
      </c>
      <c r="D1322" s="91" t="s">
        <v>6301</v>
      </c>
      <c r="E1322" s="92">
        <v>943.55</v>
      </c>
      <c r="F1322" s="92">
        <v>40.67</v>
      </c>
      <c r="G1322" s="92">
        <v>984.22</v>
      </c>
      <c r="H1322" s="68">
        <v>9</v>
      </c>
      <c r="I1322" s="68"/>
    </row>
    <row r="1323" spans="2:9" x14ac:dyDescent="0.3">
      <c r="B1323" s="89" t="s">
        <v>8851</v>
      </c>
      <c r="C1323" s="90" t="s">
        <v>8852</v>
      </c>
      <c r="D1323" s="91" t="s">
        <v>6301</v>
      </c>
      <c r="E1323" s="92">
        <v>675.22</v>
      </c>
      <c r="F1323" s="92">
        <v>49.8</v>
      </c>
      <c r="G1323" s="92">
        <v>725.02</v>
      </c>
      <c r="H1323" s="68">
        <v>9</v>
      </c>
      <c r="I1323" s="68"/>
    </row>
    <row r="1324" spans="2:9" x14ac:dyDescent="0.3">
      <c r="B1324" s="89" t="s">
        <v>8853</v>
      </c>
      <c r="C1324" s="90" t="s">
        <v>8854</v>
      </c>
      <c r="D1324" s="91" t="s">
        <v>6301</v>
      </c>
      <c r="E1324" s="92">
        <v>1194.95</v>
      </c>
      <c r="F1324" s="92">
        <v>40.67</v>
      </c>
      <c r="G1324" s="92">
        <v>1235.6199999999999</v>
      </c>
      <c r="H1324" s="68">
        <v>9</v>
      </c>
      <c r="I1324" s="68"/>
    </row>
    <row r="1325" spans="2:9" x14ac:dyDescent="0.3">
      <c r="B1325" s="89" t="s">
        <v>8855</v>
      </c>
      <c r="C1325" s="90" t="s">
        <v>8856</v>
      </c>
      <c r="D1325" s="91" t="s">
        <v>6301</v>
      </c>
      <c r="E1325" s="92">
        <v>1085.04</v>
      </c>
      <c r="F1325" s="92">
        <v>40.67</v>
      </c>
      <c r="G1325" s="92">
        <v>1125.71</v>
      </c>
      <c r="H1325" s="68">
        <v>9</v>
      </c>
      <c r="I1325" s="68"/>
    </row>
    <row r="1326" spans="2:9" x14ac:dyDescent="0.3">
      <c r="B1326" s="89" t="s">
        <v>8857</v>
      </c>
      <c r="C1326" s="90" t="s">
        <v>8858</v>
      </c>
      <c r="D1326" s="91" t="s">
        <v>6301</v>
      </c>
      <c r="E1326" s="92">
        <v>1407.88</v>
      </c>
      <c r="F1326" s="92">
        <v>20.420000000000002</v>
      </c>
      <c r="G1326" s="92">
        <v>1428.3</v>
      </c>
      <c r="H1326" s="68">
        <v>9</v>
      </c>
      <c r="I1326" s="68"/>
    </row>
    <row r="1327" spans="2:9" x14ac:dyDescent="0.3">
      <c r="B1327" s="89" t="s">
        <v>8859</v>
      </c>
      <c r="C1327" s="90" t="s">
        <v>8860</v>
      </c>
      <c r="D1327" s="91" t="s">
        <v>6301</v>
      </c>
      <c r="E1327" s="92">
        <v>262.17</v>
      </c>
      <c r="F1327" s="92">
        <v>32.159999999999997</v>
      </c>
      <c r="G1327" s="92">
        <v>294.33</v>
      </c>
      <c r="H1327" s="68">
        <v>9</v>
      </c>
      <c r="I1327" s="68"/>
    </row>
    <row r="1328" spans="2:9" ht="28.8" x14ac:dyDescent="0.3">
      <c r="B1328" s="89" t="s">
        <v>8861</v>
      </c>
      <c r="C1328" s="90" t="s">
        <v>8862</v>
      </c>
      <c r="D1328" s="91" t="s">
        <v>6301</v>
      </c>
      <c r="E1328" s="92">
        <v>511.31</v>
      </c>
      <c r="F1328" s="92">
        <v>61.2</v>
      </c>
      <c r="G1328" s="92">
        <v>572.51</v>
      </c>
      <c r="H1328" s="68">
        <v>9</v>
      </c>
      <c r="I1328" s="68"/>
    </row>
    <row r="1329" spans="2:9" x14ac:dyDescent="0.3">
      <c r="B1329" s="89" t="s">
        <v>8863</v>
      </c>
      <c r="C1329" s="90" t="s">
        <v>8864</v>
      </c>
      <c r="D1329" s="91" t="s">
        <v>6301</v>
      </c>
      <c r="E1329" s="92">
        <v>1246.02</v>
      </c>
      <c r="F1329" s="92">
        <v>97.16</v>
      </c>
      <c r="G1329" s="92">
        <v>1343.18</v>
      </c>
      <c r="H1329" s="68">
        <v>9</v>
      </c>
      <c r="I1329" s="68"/>
    </row>
    <row r="1330" spans="2:9" ht="28.8" x14ac:dyDescent="0.3">
      <c r="B1330" s="89" t="s">
        <v>8865</v>
      </c>
      <c r="C1330" s="100" t="s">
        <v>8866</v>
      </c>
      <c r="D1330" s="91" t="s">
        <v>6301</v>
      </c>
      <c r="E1330" s="92">
        <v>5328.41</v>
      </c>
      <c r="F1330" s="92">
        <v>119.87</v>
      </c>
      <c r="G1330" s="92">
        <v>5448.28</v>
      </c>
      <c r="H1330" s="68">
        <v>9</v>
      </c>
      <c r="I1330" s="68"/>
    </row>
    <row r="1331" spans="2:9" x14ac:dyDescent="0.3">
      <c r="B1331" s="89" t="s">
        <v>8867</v>
      </c>
      <c r="C1331" s="90" t="s">
        <v>8868</v>
      </c>
      <c r="D1331" s="91" t="s">
        <v>6301</v>
      </c>
      <c r="E1331" s="92">
        <v>813.86</v>
      </c>
      <c r="F1331" s="92">
        <v>43.6</v>
      </c>
      <c r="G1331" s="92">
        <v>857.46</v>
      </c>
      <c r="H1331" s="68">
        <v>9</v>
      </c>
      <c r="I1331" s="68"/>
    </row>
    <row r="1332" spans="2:9" x14ac:dyDescent="0.3">
      <c r="B1332" s="89" t="s">
        <v>8869</v>
      </c>
      <c r="C1332" s="90" t="s">
        <v>8870</v>
      </c>
      <c r="D1332" s="91" t="s">
        <v>6301</v>
      </c>
      <c r="E1332" s="92">
        <v>1727</v>
      </c>
      <c r="F1332" s="92">
        <v>46.47</v>
      </c>
      <c r="G1332" s="92">
        <v>1773.47</v>
      </c>
      <c r="H1332" s="68">
        <v>9</v>
      </c>
      <c r="I1332" s="68"/>
    </row>
    <row r="1333" spans="2:9" ht="28.8" x14ac:dyDescent="0.3">
      <c r="B1333" s="89" t="s">
        <v>8871</v>
      </c>
      <c r="C1333" s="90" t="s">
        <v>8872</v>
      </c>
      <c r="D1333" s="91" t="s">
        <v>6301</v>
      </c>
      <c r="E1333" s="92">
        <v>509.61</v>
      </c>
      <c r="F1333" s="92">
        <v>61.2</v>
      </c>
      <c r="G1333" s="92">
        <v>570.80999999999995</v>
      </c>
      <c r="H1333" s="68">
        <v>9</v>
      </c>
      <c r="I1333" s="68"/>
    </row>
    <row r="1334" spans="2:9" x14ac:dyDescent="0.3">
      <c r="B1334" s="89" t="s">
        <v>8873</v>
      </c>
      <c r="C1334" s="90" t="s">
        <v>8874</v>
      </c>
      <c r="D1334" s="91"/>
      <c r="E1334" s="92"/>
      <c r="F1334" s="92"/>
      <c r="G1334" s="92"/>
      <c r="H1334" s="68">
        <v>5</v>
      </c>
      <c r="I1334" s="68"/>
    </row>
    <row r="1335" spans="2:9" x14ac:dyDescent="0.3">
      <c r="B1335" s="89" t="s">
        <v>8875</v>
      </c>
      <c r="C1335" s="90" t="s">
        <v>8876</v>
      </c>
      <c r="D1335" s="91" t="s">
        <v>6357</v>
      </c>
      <c r="E1335" s="92">
        <v>658.47</v>
      </c>
      <c r="F1335" s="92">
        <v>32.159999999999997</v>
      </c>
      <c r="G1335" s="92">
        <v>690.63</v>
      </c>
      <c r="H1335" s="68">
        <v>9</v>
      </c>
      <c r="I1335" s="68"/>
    </row>
    <row r="1336" spans="2:9" x14ac:dyDescent="0.3">
      <c r="B1336" s="89" t="s">
        <v>8877</v>
      </c>
      <c r="C1336" s="90" t="s">
        <v>8878</v>
      </c>
      <c r="D1336" s="91" t="s">
        <v>6357</v>
      </c>
      <c r="E1336" s="92">
        <v>685.22</v>
      </c>
      <c r="F1336" s="92">
        <v>12.87</v>
      </c>
      <c r="G1336" s="92">
        <v>698.09</v>
      </c>
      <c r="H1336" s="68">
        <v>9</v>
      </c>
      <c r="I1336" s="68"/>
    </row>
    <row r="1337" spans="2:9" x14ac:dyDescent="0.3">
      <c r="B1337" s="89" t="s">
        <v>8879</v>
      </c>
      <c r="C1337" s="90" t="s">
        <v>8880</v>
      </c>
      <c r="D1337" s="91" t="s">
        <v>6357</v>
      </c>
      <c r="E1337" s="92">
        <v>1193.5899999999999</v>
      </c>
      <c r="F1337" s="92">
        <v>32.159999999999997</v>
      </c>
      <c r="G1337" s="92">
        <v>1225.75</v>
      </c>
      <c r="H1337" s="68">
        <v>9</v>
      </c>
      <c r="I1337" s="68"/>
    </row>
    <row r="1338" spans="2:9" x14ac:dyDescent="0.3">
      <c r="B1338" s="89" t="s">
        <v>8881</v>
      </c>
      <c r="C1338" s="90" t="s">
        <v>8882</v>
      </c>
      <c r="D1338" s="91" t="s">
        <v>6301</v>
      </c>
      <c r="E1338" s="92">
        <v>1501.93</v>
      </c>
      <c r="F1338" s="92">
        <v>64.319999999999993</v>
      </c>
      <c r="G1338" s="92">
        <v>1566.25</v>
      </c>
      <c r="H1338" s="68">
        <v>9</v>
      </c>
      <c r="I1338" s="68"/>
    </row>
    <row r="1339" spans="2:9" ht="28.8" x14ac:dyDescent="0.3">
      <c r="B1339" s="89" t="s">
        <v>8883</v>
      </c>
      <c r="C1339" s="90" t="s">
        <v>8884</v>
      </c>
      <c r="D1339" s="91" t="s">
        <v>6301</v>
      </c>
      <c r="E1339" s="92">
        <v>499.08</v>
      </c>
      <c r="F1339" s="92">
        <v>10.61</v>
      </c>
      <c r="G1339" s="92">
        <v>509.69</v>
      </c>
      <c r="H1339" s="68">
        <v>9</v>
      </c>
      <c r="I1339" s="68"/>
    </row>
    <row r="1340" spans="2:9" x14ac:dyDescent="0.3">
      <c r="B1340" s="89" t="s">
        <v>8885</v>
      </c>
      <c r="C1340" s="90" t="s">
        <v>8886</v>
      </c>
      <c r="D1340" s="91" t="s">
        <v>6301</v>
      </c>
      <c r="E1340" s="92">
        <v>643.96</v>
      </c>
      <c r="F1340" s="92">
        <v>32.159999999999997</v>
      </c>
      <c r="G1340" s="92">
        <v>676.12</v>
      </c>
      <c r="H1340" s="68">
        <v>9</v>
      </c>
      <c r="I1340" s="68"/>
    </row>
    <row r="1341" spans="2:9" ht="28.8" x14ac:dyDescent="0.3">
      <c r="B1341" s="89" t="s">
        <v>8887</v>
      </c>
      <c r="C1341" s="90" t="s">
        <v>8888</v>
      </c>
      <c r="D1341" s="91" t="s">
        <v>6301</v>
      </c>
      <c r="E1341" s="92">
        <v>1055.29</v>
      </c>
      <c r="F1341" s="92">
        <v>20.420000000000002</v>
      </c>
      <c r="G1341" s="92">
        <v>1075.71</v>
      </c>
      <c r="H1341" s="68">
        <v>9</v>
      </c>
      <c r="I1341" s="68"/>
    </row>
    <row r="1342" spans="2:9" ht="28.8" x14ac:dyDescent="0.3">
      <c r="B1342" s="89" t="s">
        <v>8889</v>
      </c>
      <c r="C1342" s="90" t="s">
        <v>8890</v>
      </c>
      <c r="D1342" s="91" t="s">
        <v>6301</v>
      </c>
      <c r="E1342" s="92">
        <v>510.55</v>
      </c>
      <c r="F1342" s="92">
        <v>40.67</v>
      </c>
      <c r="G1342" s="92">
        <v>551.22</v>
      </c>
      <c r="H1342" s="68">
        <v>9</v>
      </c>
      <c r="I1342" s="68"/>
    </row>
    <row r="1343" spans="2:9" x14ac:dyDescent="0.3">
      <c r="B1343" s="89" t="s">
        <v>8891</v>
      </c>
      <c r="C1343" s="90" t="s">
        <v>8892</v>
      </c>
      <c r="D1343" s="91" t="s">
        <v>6357</v>
      </c>
      <c r="E1343" s="92">
        <v>164.3</v>
      </c>
      <c r="F1343" s="92">
        <v>16.079999999999998</v>
      </c>
      <c r="G1343" s="92">
        <v>180.38</v>
      </c>
      <c r="H1343" s="68">
        <v>9</v>
      </c>
      <c r="I1343" s="68"/>
    </row>
    <row r="1344" spans="2:9" x14ac:dyDescent="0.3">
      <c r="B1344" s="89" t="s">
        <v>8893</v>
      </c>
      <c r="C1344" s="90" t="s">
        <v>8894</v>
      </c>
      <c r="D1344" s="91" t="s">
        <v>6357</v>
      </c>
      <c r="E1344" s="92">
        <v>184.53</v>
      </c>
      <c r="F1344" s="92">
        <v>16.079999999999998</v>
      </c>
      <c r="G1344" s="92">
        <v>200.61</v>
      </c>
      <c r="H1344" s="68">
        <v>9</v>
      </c>
      <c r="I1344" s="68"/>
    </row>
    <row r="1345" spans="2:9" ht="28.8" x14ac:dyDescent="0.3">
      <c r="B1345" s="89" t="s">
        <v>8895</v>
      </c>
      <c r="C1345" s="90" t="s">
        <v>8896</v>
      </c>
      <c r="D1345" s="91" t="s">
        <v>6301</v>
      </c>
      <c r="E1345" s="92">
        <v>1214.3</v>
      </c>
      <c r="F1345" s="92">
        <v>46.68</v>
      </c>
      <c r="G1345" s="92">
        <v>1260.98</v>
      </c>
      <c r="H1345" s="68">
        <v>9</v>
      </c>
      <c r="I1345" s="68"/>
    </row>
    <row r="1346" spans="2:9" ht="28.8" x14ac:dyDescent="0.3">
      <c r="B1346" s="89" t="s">
        <v>8897</v>
      </c>
      <c r="C1346" s="90" t="s">
        <v>8898</v>
      </c>
      <c r="D1346" s="91" t="s">
        <v>6301</v>
      </c>
      <c r="E1346" s="92">
        <v>1066.3399999999999</v>
      </c>
      <c r="F1346" s="92">
        <v>20.420000000000002</v>
      </c>
      <c r="G1346" s="92">
        <v>1086.76</v>
      </c>
      <c r="H1346" s="68">
        <v>9</v>
      </c>
      <c r="I1346" s="68"/>
    </row>
    <row r="1347" spans="2:9" x14ac:dyDescent="0.3">
      <c r="B1347" s="89" t="s">
        <v>8899</v>
      </c>
      <c r="C1347" s="90" t="s">
        <v>8900</v>
      </c>
      <c r="D1347" s="91" t="s">
        <v>6301</v>
      </c>
      <c r="E1347" s="92">
        <v>856.18</v>
      </c>
      <c r="F1347" s="92">
        <v>40.67</v>
      </c>
      <c r="G1347" s="92">
        <v>896.85</v>
      </c>
      <c r="H1347" s="68">
        <v>9</v>
      </c>
      <c r="I1347" s="68"/>
    </row>
    <row r="1348" spans="2:9" x14ac:dyDescent="0.3">
      <c r="B1348" s="89" t="s">
        <v>8901</v>
      </c>
      <c r="C1348" s="90" t="s">
        <v>8902</v>
      </c>
      <c r="D1348" s="91" t="s">
        <v>6301</v>
      </c>
      <c r="E1348" s="92">
        <v>489.21</v>
      </c>
      <c r="F1348" s="92">
        <v>12.87</v>
      </c>
      <c r="G1348" s="92">
        <v>502.08</v>
      </c>
      <c r="H1348" s="68">
        <v>9</v>
      </c>
      <c r="I1348" s="68"/>
    </row>
    <row r="1349" spans="2:9" ht="28.8" x14ac:dyDescent="0.3">
      <c r="B1349" s="89" t="s">
        <v>8903</v>
      </c>
      <c r="C1349" s="90" t="s">
        <v>8904</v>
      </c>
      <c r="D1349" s="91" t="s">
        <v>6301</v>
      </c>
      <c r="E1349" s="92">
        <v>544.79999999999995</v>
      </c>
      <c r="F1349" s="92"/>
      <c r="G1349" s="92">
        <v>544.79999999999995</v>
      </c>
      <c r="H1349" s="68">
        <v>9</v>
      </c>
      <c r="I1349" s="68"/>
    </row>
    <row r="1350" spans="2:9" x14ac:dyDescent="0.3">
      <c r="B1350" s="89" t="s">
        <v>8905</v>
      </c>
      <c r="C1350" s="90" t="s">
        <v>8906</v>
      </c>
      <c r="D1350" s="91"/>
      <c r="E1350" s="92"/>
      <c r="F1350" s="92"/>
      <c r="G1350" s="92"/>
      <c r="H1350" s="68">
        <v>5</v>
      </c>
      <c r="I1350" s="68"/>
    </row>
    <row r="1351" spans="2:9" ht="28.8" x14ac:dyDescent="0.3">
      <c r="B1351" s="89" t="s">
        <v>8907</v>
      </c>
      <c r="C1351" s="90" t="s">
        <v>8908</v>
      </c>
      <c r="D1351" s="91" t="s">
        <v>6301</v>
      </c>
      <c r="E1351" s="92">
        <v>2787.07</v>
      </c>
      <c r="F1351" s="92">
        <v>46</v>
      </c>
      <c r="G1351" s="92">
        <v>2833.07</v>
      </c>
      <c r="H1351" s="68">
        <v>9</v>
      </c>
      <c r="I1351" s="68"/>
    </row>
    <row r="1352" spans="2:9" ht="28.8" x14ac:dyDescent="0.3">
      <c r="B1352" s="89" t="s">
        <v>8909</v>
      </c>
      <c r="C1352" s="90" t="s">
        <v>8910</v>
      </c>
      <c r="D1352" s="91" t="s">
        <v>6301</v>
      </c>
      <c r="E1352" s="92">
        <v>1682.07</v>
      </c>
      <c r="F1352" s="92">
        <v>46</v>
      </c>
      <c r="G1352" s="92">
        <v>1728.07</v>
      </c>
      <c r="H1352" s="68">
        <v>9</v>
      </c>
      <c r="I1352" s="68"/>
    </row>
    <row r="1353" spans="2:9" ht="28.8" x14ac:dyDescent="0.3">
      <c r="B1353" s="89" t="s">
        <v>8911</v>
      </c>
      <c r="C1353" s="90" t="s">
        <v>8912</v>
      </c>
      <c r="D1353" s="91" t="s">
        <v>6301</v>
      </c>
      <c r="E1353" s="92">
        <v>1816.09</v>
      </c>
      <c r="F1353" s="92">
        <v>46</v>
      </c>
      <c r="G1353" s="92">
        <v>1862.09</v>
      </c>
      <c r="H1353" s="68">
        <v>9</v>
      </c>
      <c r="I1353" s="68"/>
    </row>
    <row r="1354" spans="2:9" ht="28.8" x14ac:dyDescent="0.3">
      <c r="B1354" s="89" t="s">
        <v>8913</v>
      </c>
      <c r="C1354" s="90" t="s">
        <v>8914</v>
      </c>
      <c r="D1354" s="91" t="s">
        <v>6301</v>
      </c>
      <c r="E1354" s="92">
        <v>2741.1</v>
      </c>
      <c r="F1354" s="92">
        <v>46</v>
      </c>
      <c r="G1354" s="92">
        <v>2787.1</v>
      </c>
      <c r="H1354" s="68">
        <v>9</v>
      </c>
      <c r="I1354" s="68"/>
    </row>
    <row r="1355" spans="2:9" ht="28.8" x14ac:dyDescent="0.3">
      <c r="B1355" s="89" t="s">
        <v>8915</v>
      </c>
      <c r="C1355" s="90" t="s">
        <v>8916</v>
      </c>
      <c r="D1355" s="91" t="s">
        <v>6301</v>
      </c>
      <c r="E1355" s="92">
        <v>2183.9299999999998</v>
      </c>
      <c r="F1355" s="92">
        <v>84.51</v>
      </c>
      <c r="G1355" s="92">
        <v>2268.44</v>
      </c>
      <c r="H1355" s="68">
        <v>9</v>
      </c>
      <c r="I1355" s="68"/>
    </row>
    <row r="1356" spans="2:9" ht="28.8" x14ac:dyDescent="0.3">
      <c r="B1356" s="89" t="s">
        <v>8917</v>
      </c>
      <c r="C1356" s="90" t="s">
        <v>8918</v>
      </c>
      <c r="D1356" s="91" t="s">
        <v>6301</v>
      </c>
      <c r="E1356" s="92">
        <v>3281.89</v>
      </c>
      <c r="F1356" s="92">
        <v>84.51</v>
      </c>
      <c r="G1356" s="92">
        <v>3366.4</v>
      </c>
      <c r="H1356" s="68">
        <v>9</v>
      </c>
      <c r="I1356" s="68"/>
    </row>
    <row r="1357" spans="2:9" ht="28.8" x14ac:dyDescent="0.3">
      <c r="B1357" s="89" t="s">
        <v>8919</v>
      </c>
      <c r="C1357" s="90" t="s">
        <v>8920</v>
      </c>
      <c r="D1357" s="91" t="s">
        <v>6301</v>
      </c>
      <c r="E1357" s="92">
        <v>2674.67</v>
      </c>
      <c r="F1357" s="92">
        <v>84.51</v>
      </c>
      <c r="G1357" s="92">
        <v>2759.18</v>
      </c>
      <c r="H1357" s="68">
        <v>9</v>
      </c>
      <c r="I1357" s="68"/>
    </row>
    <row r="1358" spans="2:9" ht="28.8" x14ac:dyDescent="0.3">
      <c r="B1358" s="89" t="s">
        <v>8921</v>
      </c>
      <c r="C1358" s="90" t="s">
        <v>8922</v>
      </c>
      <c r="D1358" s="91" t="s">
        <v>6301</v>
      </c>
      <c r="E1358" s="92">
        <v>3333.76</v>
      </c>
      <c r="F1358" s="92">
        <v>84.51</v>
      </c>
      <c r="G1358" s="92">
        <v>3418.27</v>
      </c>
      <c r="H1358" s="68">
        <v>9</v>
      </c>
      <c r="I1358" s="68"/>
    </row>
    <row r="1359" spans="2:9" ht="28.8" x14ac:dyDescent="0.3">
      <c r="B1359" s="89" t="s">
        <v>8923</v>
      </c>
      <c r="C1359" s="90" t="s">
        <v>8924</v>
      </c>
      <c r="D1359" s="91" t="s">
        <v>6301</v>
      </c>
      <c r="E1359" s="92">
        <v>2084.34</v>
      </c>
      <c r="F1359" s="92">
        <v>46</v>
      </c>
      <c r="G1359" s="92">
        <v>2130.34</v>
      </c>
      <c r="H1359" s="68">
        <v>9</v>
      </c>
      <c r="I1359" s="68"/>
    </row>
    <row r="1360" spans="2:9" ht="28.8" x14ac:dyDescent="0.3">
      <c r="B1360" s="89" t="s">
        <v>8925</v>
      </c>
      <c r="C1360" s="90" t="s">
        <v>8926</v>
      </c>
      <c r="D1360" s="91" t="s">
        <v>6301</v>
      </c>
      <c r="E1360" s="92">
        <v>2056.13</v>
      </c>
      <c r="F1360" s="92">
        <v>46</v>
      </c>
      <c r="G1360" s="92">
        <v>2102.13</v>
      </c>
      <c r="H1360" s="68">
        <v>9</v>
      </c>
      <c r="I1360" s="68"/>
    </row>
    <row r="1361" spans="2:9" ht="28.8" x14ac:dyDescent="0.3">
      <c r="B1361" s="89" t="s">
        <v>8927</v>
      </c>
      <c r="C1361" s="90" t="s">
        <v>8928</v>
      </c>
      <c r="D1361" s="91" t="s">
        <v>6301</v>
      </c>
      <c r="E1361" s="92">
        <v>3156</v>
      </c>
      <c r="F1361" s="92">
        <v>46</v>
      </c>
      <c r="G1361" s="92">
        <v>3202</v>
      </c>
      <c r="H1361" s="68">
        <v>9</v>
      </c>
      <c r="I1361" s="68"/>
    </row>
    <row r="1362" spans="2:9" ht="28.8" x14ac:dyDescent="0.3">
      <c r="B1362" s="89" t="s">
        <v>8929</v>
      </c>
      <c r="C1362" s="90" t="s">
        <v>8930</v>
      </c>
      <c r="D1362" s="91" t="s">
        <v>6301</v>
      </c>
      <c r="E1362" s="92">
        <v>2621.2600000000002</v>
      </c>
      <c r="F1362" s="92">
        <v>84.51</v>
      </c>
      <c r="G1362" s="92">
        <v>2705.77</v>
      </c>
      <c r="H1362" s="68">
        <v>9</v>
      </c>
      <c r="I1362" s="68"/>
    </row>
    <row r="1363" spans="2:9" ht="28.8" x14ac:dyDescent="0.3">
      <c r="B1363" s="89" t="s">
        <v>8931</v>
      </c>
      <c r="C1363" s="90" t="s">
        <v>8932</v>
      </c>
      <c r="D1363" s="91" t="s">
        <v>6301</v>
      </c>
      <c r="E1363" s="92">
        <v>3720.25</v>
      </c>
      <c r="F1363" s="92">
        <v>84.51</v>
      </c>
      <c r="G1363" s="92">
        <v>3804.76</v>
      </c>
      <c r="H1363" s="68">
        <v>9</v>
      </c>
      <c r="I1363" s="68"/>
    </row>
    <row r="1364" spans="2:9" ht="28.8" x14ac:dyDescent="0.3">
      <c r="B1364" s="89" t="s">
        <v>8933</v>
      </c>
      <c r="C1364" s="90" t="s">
        <v>8934</v>
      </c>
      <c r="D1364" s="91" t="s">
        <v>6301</v>
      </c>
      <c r="E1364" s="92">
        <v>2862.12</v>
      </c>
      <c r="F1364" s="92">
        <v>84.51</v>
      </c>
      <c r="G1364" s="92">
        <v>2946.63</v>
      </c>
      <c r="H1364" s="68">
        <v>9</v>
      </c>
      <c r="I1364" s="68"/>
    </row>
    <row r="1365" spans="2:9" ht="28.8" x14ac:dyDescent="0.3">
      <c r="B1365" s="89" t="s">
        <v>8935</v>
      </c>
      <c r="C1365" s="90" t="s">
        <v>8936</v>
      </c>
      <c r="D1365" s="91" t="s">
        <v>6301</v>
      </c>
      <c r="E1365" s="92">
        <v>3758.09</v>
      </c>
      <c r="F1365" s="92">
        <v>84.51</v>
      </c>
      <c r="G1365" s="92">
        <v>3842.6</v>
      </c>
      <c r="H1365" s="68">
        <v>9</v>
      </c>
      <c r="I1365" s="68"/>
    </row>
    <row r="1366" spans="2:9" ht="28.8" x14ac:dyDescent="0.3">
      <c r="B1366" s="89" t="s">
        <v>8937</v>
      </c>
      <c r="C1366" s="90" t="s">
        <v>8938</v>
      </c>
      <c r="D1366" s="91" t="s">
        <v>6301</v>
      </c>
      <c r="E1366" s="92">
        <v>3810.32</v>
      </c>
      <c r="F1366" s="92">
        <v>84.51</v>
      </c>
      <c r="G1366" s="92">
        <v>3894.83</v>
      </c>
      <c r="H1366" s="68">
        <v>9</v>
      </c>
      <c r="I1366" s="68"/>
    </row>
    <row r="1367" spans="2:9" ht="28.8" x14ac:dyDescent="0.3">
      <c r="B1367" s="89" t="s">
        <v>8939</v>
      </c>
      <c r="C1367" s="90" t="s">
        <v>8940</v>
      </c>
      <c r="D1367" s="91" t="s">
        <v>6301</v>
      </c>
      <c r="E1367" s="92">
        <v>3707.54</v>
      </c>
      <c r="F1367" s="92">
        <v>46</v>
      </c>
      <c r="G1367" s="92">
        <v>3753.54</v>
      </c>
      <c r="H1367" s="68">
        <v>9</v>
      </c>
      <c r="I1367" s="68"/>
    </row>
    <row r="1368" spans="2:9" ht="28.8" x14ac:dyDescent="0.3">
      <c r="B1368" s="89" t="s">
        <v>8941</v>
      </c>
      <c r="C1368" s="90" t="s">
        <v>8942</v>
      </c>
      <c r="D1368" s="91" t="s">
        <v>6301</v>
      </c>
      <c r="E1368" s="92">
        <v>3095.53</v>
      </c>
      <c r="F1368" s="92">
        <v>46</v>
      </c>
      <c r="G1368" s="92">
        <v>3141.53</v>
      </c>
      <c r="H1368" s="68">
        <v>9</v>
      </c>
      <c r="I1368" s="68"/>
    </row>
    <row r="1369" spans="2:9" ht="28.8" x14ac:dyDescent="0.3">
      <c r="B1369" s="89" t="s">
        <v>8943</v>
      </c>
      <c r="C1369" s="90" t="s">
        <v>8944</v>
      </c>
      <c r="D1369" s="91" t="s">
        <v>6301</v>
      </c>
      <c r="E1369" s="92">
        <v>3904.48</v>
      </c>
      <c r="F1369" s="92">
        <v>46</v>
      </c>
      <c r="G1369" s="92">
        <v>3950.48</v>
      </c>
      <c r="H1369" s="68">
        <v>9</v>
      </c>
      <c r="I1369" s="68"/>
    </row>
    <row r="1370" spans="2:9" ht="28.8" x14ac:dyDescent="0.3">
      <c r="B1370" s="89" t="s">
        <v>8945</v>
      </c>
      <c r="C1370" s="90" t="s">
        <v>8946</v>
      </c>
      <c r="D1370" s="91" t="s">
        <v>6301</v>
      </c>
      <c r="E1370" s="92">
        <v>2838.13</v>
      </c>
      <c r="F1370" s="92">
        <v>188.43</v>
      </c>
      <c r="G1370" s="92">
        <v>3026.56</v>
      </c>
      <c r="H1370" s="68">
        <v>9</v>
      </c>
      <c r="I1370" s="68"/>
    </row>
    <row r="1371" spans="2:9" ht="28.8" x14ac:dyDescent="0.3">
      <c r="B1371" s="89" t="s">
        <v>8947</v>
      </c>
      <c r="C1371" s="90" t="s">
        <v>8948</v>
      </c>
      <c r="D1371" s="91" t="s">
        <v>6301</v>
      </c>
      <c r="E1371" s="92">
        <v>2356.71</v>
      </c>
      <c r="F1371" s="92">
        <v>46</v>
      </c>
      <c r="G1371" s="92">
        <v>2402.71</v>
      </c>
      <c r="H1371" s="68">
        <v>9</v>
      </c>
      <c r="I1371" s="68"/>
    </row>
    <row r="1372" spans="2:9" ht="28.8" x14ac:dyDescent="0.3">
      <c r="B1372" s="89" t="s">
        <v>8949</v>
      </c>
      <c r="C1372" s="90" t="s">
        <v>8950</v>
      </c>
      <c r="D1372" s="91" t="s">
        <v>6301</v>
      </c>
      <c r="E1372" s="92">
        <v>1465.27</v>
      </c>
      <c r="F1372" s="92">
        <v>46</v>
      </c>
      <c r="G1372" s="92">
        <v>1511.27</v>
      </c>
      <c r="H1372" s="68">
        <v>9</v>
      </c>
      <c r="I1372" s="68"/>
    </row>
    <row r="1373" spans="2:9" ht="28.8" x14ac:dyDescent="0.3">
      <c r="B1373" s="89" t="s">
        <v>8951</v>
      </c>
      <c r="C1373" s="90" t="s">
        <v>8952</v>
      </c>
      <c r="D1373" s="91" t="s">
        <v>6301</v>
      </c>
      <c r="E1373" s="92">
        <v>2411.4699999999998</v>
      </c>
      <c r="F1373" s="92">
        <v>46</v>
      </c>
      <c r="G1373" s="92">
        <v>2457.4699999999998</v>
      </c>
      <c r="H1373" s="68">
        <v>9</v>
      </c>
      <c r="I1373" s="68"/>
    </row>
    <row r="1374" spans="2:9" ht="28.8" x14ac:dyDescent="0.3">
      <c r="B1374" s="89" t="s">
        <v>8953</v>
      </c>
      <c r="C1374" s="90" t="s">
        <v>8954</v>
      </c>
      <c r="D1374" s="91" t="s">
        <v>6301</v>
      </c>
      <c r="E1374" s="92">
        <v>2031.69</v>
      </c>
      <c r="F1374" s="92">
        <v>46</v>
      </c>
      <c r="G1374" s="92">
        <v>2077.69</v>
      </c>
      <c r="H1374" s="68">
        <v>9</v>
      </c>
      <c r="I1374" s="68"/>
    </row>
    <row r="1375" spans="2:9" x14ac:dyDescent="0.3">
      <c r="B1375" s="89" t="s">
        <v>8955</v>
      </c>
      <c r="C1375" s="90" t="s">
        <v>8956</v>
      </c>
      <c r="D1375" s="91"/>
      <c r="E1375" s="92"/>
      <c r="F1375" s="92"/>
      <c r="G1375" s="92"/>
      <c r="H1375" s="68">
        <v>5</v>
      </c>
      <c r="I1375" s="68"/>
    </row>
    <row r="1376" spans="2:9" ht="28.8" x14ac:dyDescent="0.3">
      <c r="B1376" s="89" t="s">
        <v>8957</v>
      </c>
      <c r="C1376" s="90" t="s">
        <v>8958</v>
      </c>
      <c r="D1376" s="91" t="s">
        <v>6357</v>
      </c>
      <c r="E1376" s="92">
        <v>1120.0999999999999</v>
      </c>
      <c r="F1376" s="92">
        <v>38.51</v>
      </c>
      <c r="G1376" s="92">
        <v>1158.6099999999999</v>
      </c>
      <c r="H1376" s="68">
        <v>9</v>
      </c>
      <c r="I1376" s="68"/>
    </row>
    <row r="1377" spans="2:9" x14ac:dyDescent="0.3">
      <c r="B1377" s="89" t="s">
        <v>8959</v>
      </c>
      <c r="C1377" s="90" t="s">
        <v>8960</v>
      </c>
      <c r="D1377" s="91"/>
      <c r="E1377" s="92"/>
      <c r="F1377" s="92"/>
      <c r="G1377" s="92"/>
      <c r="H1377" s="68">
        <v>5</v>
      </c>
      <c r="I1377" s="68"/>
    </row>
    <row r="1378" spans="2:9" ht="28.8" x14ac:dyDescent="0.3">
      <c r="B1378" s="89" t="s">
        <v>8961</v>
      </c>
      <c r="C1378" s="90" t="s">
        <v>8962</v>
      </c>
      <c r="D1378" s="91" t="s">
        <v>6301</v>
      </c>
      <c r="E1378" s="92">
        <v>645.38</v>
      </c>
      <c r="F1378" s="92">
        <v>32.159999999999997</v>
      </c>
      <c r="G1378" s="92">
        <v>677.54</v>
      </c>
      <c r="H1378" s="68">
        <v>9</v>
      </c>
      <c r="I1378" s="68"/>
    </row>
    <row r="1379" spans="2:9" ht="28.8" x14ac:dyDescent="0.3">
      <c r="B1379" s="89" t="s">
        <v>8963</v>
      </c>
      <c r="C1379" s="90" t="s">
        <v>8964</v>
      </c>
      <c r="D1379" s="91" t="s">
        <v>6301</v>
      </c>
      <c r="E1379" s="92">
        <v>1013.95</v>
      </c>
      <c r="F1379" s="92">
        <v>91.4</v>
      </c>
      <c r="G1379" s="92">
        <v>1105.3499999999999</v>
      </c>
      <c r="H1379" s="68">
        <v>9</v>
      </c>
      <c r="I1379" s="68"/>
    </row>
    <row r="1380" spans="2:9" x14ac:dyDescent="0.3">
      <c r="B1380" s="89" t="s">
        <v>8965</v>
      </c>
      <c r="C1380" s="90" t="s">
        <v>8966</v>
      </c>
      <c r="D1380" s="91"/>
      <c r="E1380" s="92"/>
      <c r="F1380" s="92"/>
      <c r="G1380" s="92"/>
      <c r="H1380" s="68">
        <v>5</v>
      </c>
      <c r="I1380" s="68"/>
    </row>
    <row r="1381" spans="2:9" ht="28.8" x14ac:dyDescent="0.3">
      <c r="B1381" s="89" t="s">
        <v>8967</v>
      </c>
      <c r="C1381" s="90" t="s">
        <v>8968</v>
      </c>
      <c r="D1381" s="91" t="s">
        <v>6357</v>
      </c>
      <c r="E1381" s="92">
        <v>780.5</v>
      </c>
      <c r="F1381" s="92">
        <v>38.590000000000003</v>
      </c>
      <c r="G1381" s="92">
        <v>819.09</v>
      </c>
      <c r="H1381" s="68">
        <v>9</v>
      </c>
      <c r="I1381" s="68"/>
    </row>
    <row r="1382" spans="2:9" x14ac:dyDescent="0.3">
      <c r="B1382" s="89" t="s">
        <v>8969</v>
      </c>
      <c r="C1382" s="90" t="s">
        <v>8970</v>
      </c>
      <c r="D1382" s="91" t="s">
        <v>6357</v>
      </c>
      <c r="E1382" s="92">
        <v>525.35</v>
      </c>
      <c r="F1382" s="92">
        <v>16.079999999999998</v>
      </c>
      <c r="G1382" s="92">
        <v>541.42999999999995</v>
      </c>
      <c r="H1382" s="68">
        <v>9</v>
      </c>
      <c r="I1382" s="68"/>
    </row>
    <row r="1383" spans="2:9" ht="28.8" x14ac:dyDescent="0.3">
      <c r="B1383" s="89" t="s">
        <v>8971</v>
      </c>
      <c r="C1383" s="90" t="s">
        <v>8972</v>
      </c>
      <c r="D1383" s="91" t="s">
        <v>6357</v>
      </c>
      <c r="E1383" s="92">
        <v>617.88</v>
      </c>
      <c r="F1383" s="92">
        <v>32.159999999999997</v>
      </c>
      <c r="G1383" s="92">
        <v>650.04</v>
      </c>
      <c r="H1383" s="68">
        <v>9</v>
      </c>
      <c r="I1383" s="68"/>
    </row>
    <row r="1384" spans="2:9" x14ac:dyDescent="0.3">
      <c r="B1384" s="89" t="s">
        <v>8973</v>
      </c>
      <c r="C1384" s="90" t="s">
        <v>8974</v>
      </c>
      <c r="D1384" s="91"/>
      <c r="E1384" s="92"/>
      <c r="F1384" s="92"/>
      <c r="G1384" s="92"/>
      <c r="H1384" s="68">
        <v>5</v>
      </c>
      <c r="I1384" s="68"/>
    </row>
    <row r="1385" spans="2:9" x14ac:dyDescent="0.3">
      <c r="B1385" s="89" t="s">
        <v>8975</v>
      </c>
      <c r="C1385" s="90" t="s">
        <v>8976</v>
      </c>
      <c r="D1385" s="91" t="s">
        <v>6301</v>
      </c>
      <c r="E1385" s="92"/>
      <c r="F1385" s="92">
        <v>32.159999999999997</v>
      </c>
      <c r="G1385" s="92">
        <v>32.159999999999997</v>
      </c>
      <c r="H1385" s="68">
        <v>9</v>
      </c>
      <c r="I1385" s="68"/>
    </row>
    <row r="1386" spans="2:9" x14ac:dyDescent="0.3">
      <c r="B1386" s="89" t="s">
        <v>8977</v>
      </c>
      <c r="C1386" s="90" t="s">
        <v>8978</v>
      </c>
      <c r="D1386" s="91" t="s">
        <v>6357</v>
      </c>
      <c r="E1386" s="92">
        <v>1.43</v>
      </c>
      <c r="F1386" s="92">
        <v>8.3699999999999992</v>
      </c>
      <c r="G1386" s="92">
        <v>9.8000000000000007</v>
      </c>
      <c r="H1386" s="68">
        <v>9</v>
      </c>
      <c r="I1386" s="68"/>
    </row>
    <row r="1387" spans="2:9" x14ac:dyDescent="0.3">
      <c r="B1387" s="89" t="s">
        <v>8979</v>
      </c>
      <c r="C1387" s="90" t="s">
        <v>8980</v>
      </c>
      <c r="D1387" s="91" t="s">
        <v>6357</v>
      </c>
      <c r="E1387" s="92"/>
      <c r="F1387" s="92">
        <v>19.29</v>
      </c>
      <c r="G1387" s="92">
        <v>19.29</v>
      </c>
      <c r="H1387" s="68">
        <v>9</v>
      </c>
      <c r="I1387" s="68"/>
    </row>
    <row r="1388" spans="2:9" x14ac:dyDescent="0.3">
      <c r="B1388" s="89" t="s">
        <v>8981</v>
      </c>
      <c r="C1388" s="90" t="s">
        <v>8982</v>
      </c>
      <c r="D1388" s="91" t="s">
        <v>6357</v>
      </c>
      <c r="E1388" s="92">
        <v>32.89</v>
      </c>
      <c r="F1388" s="92">
        <v>22.36</v>
      </c>
      <c r="G1388" s="92">
        <v>55.25</v>
      </c>
      <c r="H1388" s="68">
        <v>9</v>
      </c>
      <c r="I1388" s="68"/>
    </row>
    <row r="1389" spans="2:9" x14ac:dyDescent="0.3">
      <c r="B1389" s="89" t="s">
        <v>8983</v>
      </c>
      <c r="C1389" s="90" t="s">
        <v>8984</v>
      </c>
      <c r="D1389" s="91" t="s">
        <v>6560</v>
      </c>
      <c r="E1389" s="92">
        <v>3461.31</v>
      </c>
      <c r="F1389" s="92">
        <v>77.02</v>
      </c>
      <c r="G1389" s="92">
        <v>3538.33</v>
      </c>
      <c r="H1389" s="68">
        <v>9</v>
      </c>
      <c r="I1389" s="68"/>
    </row>
    <row r="1390" spans="2:9" x14ac:dyDescent="0.3">
      <c r="B1390" s="89" t="s">
        <v>8985</v>
      </c>
      <c r="C1390" s="90" t="s">
        <v>8986</v>
      </c>
      <c r="D1390" s="91" t="s">
        <v>6357</v>
      </c>
      <c r="E1390" s="92">
        <v>118.35</v>
      </c>
      <c r="F1390" s="92">
        <v>8.3699999999999992</v>
      </c>
      <c r="G1390" s="92">
        <v>126.72</v>
      </c>
      <c r="H1390" s="68">
        <v>9</v>
      </c>
      <c r="I1390" s="68"/>
    </row>
    <row r="1391" spans="2:9" ht="28.8" x14ac:dyDescent="0.3">
      <c r="B1391" s="89" t="s">
        <v>8987</v>
      </c>
      <c r="C1391" s="90" t="s">
        <v>8988</v>
      </c>
      <c r="D1391" s="91" t="s">
        <v>6357</v>
      </c>
      <c r="E1391" s="92">
        <v>393.23</v>
      </c>
      <c r="F1391" s="92">
        <v>8.3699999999999992</v>
      </c>
      <c r="G1391" s="92">
        <v>401.6</v>
      </c>
      <c r="H1391" s="68">
        <v>9</v>
      </c>
      <c r="I1391" s="68"/>
    </row>
    <row r="1392" spans="2:9" x14ac:dyDescent="0.3">
      <c r="B1392" s="89" t="s">
        <v>8989</v>
      </c>
      <c r="C1392" s="90" t="s">
        <v>8990</v>
      </c>
      <c r="D1392" s="91" t="s">
        <v>6301</v>
      </c>
      <c r="E1392" s="92">
        <v>237.26</v>
      </c>
      <c r="F1392" s="92">
        <v>38.590000000000003</v>
      </c>
      <c r="G1392" s="92">
        <v>275.85000000000002</v>
      </c>
      <c r="H1392" s="68">
        <v>9</v>
      </c>
      <c r="I1392" s="68"/>
    </row>
    <row r="1393" spans="2:9" x14ac:dyDescent="0.3">
      <c r="B1393" s="89" t="s">
        <v>8991</v>
      </c>
      <c r="C1393" s="90" t="s">
        <v>8992</v>
      </c>
      <c r="D1393" s="91" t="s">
        <v>6301</v>
      </c>
      <c r="E1393" s="92">
        <v>120.12</v>
      </c>
      <c r="F1393" s="92">
        <v>7.01</v>
      </c>
      <c r="G1393" s="92">
        <v>127.13</v>
      </c>
      <c r="H1393" s="68">
        <v>9</v>
      </c>
      <c r="I1393" s="68"/>
    </row>
    <row r="1394" spans="2:9" x14ac:dyDescent="0.3">
      <c r="B1394" s="89" t="s">
        <v>8993</v>
      </c>
      <c r="C1394" s="202" t="s">
        <v>8994</v>
      </c>
      <c r="D1394" s="91" t="s">
        <v>6301</v>
      </c>
      <c r="E1394" s="92">
        <v>44.98</v>
      </c>
      <c r="F1394" s="92">
        <v>7.01</v>
      </c>
      <c r="G1394" s="92">
        <v>51.99</v>
      </c>
      <c r="H1394" s="68">
        <v>9</v>
      </c>
      <c r="I1394" s="68"/>
    </row>
    <row r="1395" spans="2:9" ht="28.8" x14ac:dyDescent="0.3">
      <c r="B1395" s="89" t="s">
        <v>8995</v>
      </c>
      <c r="C1395" s="90" t="s">
        <v>8996</v>
      </c>
      <c r="D1395" s="91" t="s">
        <v>6301</v>
      </c>
      <c r="E1395" s="92">
        <v>685.51</v>
      </c>
      <c r="F1395" s="92">
        <v>70.8</v>
      </c>
      <c r="G1395" s="92">
        <v>756.31</v>
      </c>
      <c r="H1395" s="68">
        <v>9</v>
      </c>
      <c r="I1395" s="68"/>
    </row>
    <row r="1396" spans="2:9" ht="28.8" x14ac:dyDescent="0.3">
      <c r="B1396" s="89" t="s">
        <v>8997</v>
      </c>
      <c r="C1396" s="90" t="s">
        <v>8998</v>
      </c>
      <c r="D1396" s="91" t="s">
        <v>6301</v>
      </c>
      <c r="E1396" s="92">
        <v>1162.5</v>
      </c>
      <c r="F1396" s="92">
        <v>70.8</v>
      </c>
      <c r="G1396" s="92">
        <v>1233.3</v>
      </c>
      <c r="H1396" s="68">
        <v>9</v>
      </c>
      <c r="I1396" s="68"/>
    </row>
    <row r="1397" spans="2:9" x14ac:dyDescent="0.3">
      <c r="B1397" s="89" t="s">
        <v>8999</v>
      </c>
      <c r="C1397" s="90" t="s">
        <v>9000</v>
      </c>
      <c r="D1397" s="91"/>
      <c r="E1397" s="92"/>
      <c r="F1397" s="92"/>
      <c r="G1397" s="92"/>
      <c r="H1397" s="68">
        <v>2</v>
      </c>
      <c r="I1397" s="68"/>
    </row>
    <row r="1398" spans="2:9" x14ac:dyDescent="0.3">
      <c r="B1398" s="89" t="s">
        <v>9001</v>
      </c>
      <c r="C1398" s="90" t="s">
        <v>9002</v>
      </c>
      <c r="D1398" s="91"/>
      <c r="E1398" s="92"/>
      <c r="F1398" s="92"/>
      <c r="G1398" s="92"/>
      <c r="H1398" s="68">
        <v>5</v>
      </c>
      <c r="I1398" s="68"/>
    </row>
    <row r="1399" spans="2:9" x14ac:dyDescent="0.3">
      <c r="B1399" s="89" t="s">
        <v>9003</v>
      </c>
      <c r="C1399" s="90" t="s">
        <v>9004</v>
      </c>
      <c r="D1399" s="91" t="s">
        <v>6301</v>
      </c>
      <c r="E1399" s="92">
        <v>716.29</v>
      </c>
      <c r="F1399" s="92">
        <v>48.24</v>
      </c>
      <c r="G1399" s="92">
        <v>764.53</v>
      </c>
      <c r="H1399" s="68">
        <v>9</v>
      </c>
      <c r="I1399" s="68"/>
    </row>
    <row r="1400" spans="2:9" x14ac:dyDescent="0.3">
      <c r="B1400" s="89" t="s">
        <v>9005</v>
      </c>
      <c r="C1400" s="90" t="s">
        <v>9006</v>
      </c>
      <c r="D1400" s="91" t="s">
        <v>6301</v>
      </c>
      <c r="E1400" s="92">
        <v>341.3</v>
      </c>
      <c r="F1400" s="92">
        <v>48.24</v>
      </c>
      <c r="G1400" s="92">
        <v>389.54</v>
      </c>
      <c r="H1400" s="68">
        <v>9</v>
      </c>
      <c r="I1400" s="68"/>
    </row>
    <row r="1401" spans="2:9" x14ac:dyDescent="0.3">
      <c r="B1401" s="89" t="s">
        <v>9007</v>
      </c>
      <c r="C1401" s="90" t="s">
        <v>9008</v>
      </c>
      <c r="D1401" s="91" t="s">
        <v>6301</v>
      </c>
      <c r="E1401" s="92">
        <v>925.68</v>
      </c>
      <c r="F1401" s="92">
        <v>48.24</v>
      </c>
      <c r="G1401" s="92">
        <v>973.92</v>
      </c>
      <c r="H1401" s="68">
        <v>9</v>
      </c>
      <c r="I1401" s="68"/>
    </row>
    <row r="1402" spans="2:9" x14ac:dyDescent="0.3">
      <c r="B1402" s="89" t="s">
        <v>9009</v>
      </c>
      <c r="C1402" s="90" t="s">
        <v>9010</v>
      </c>
      <c r="D1402" s="91" t="s">
        <v>6301</v>
      </c>
      <c r="E1402" s="92">
        <v>773.93</v>
      </c>
      <c r="F1402" s="92">
        <v>48.24</v>
      </c>
      <c r="G1402" s="92">
        <v>822.17</v>
      </c>
      <c r="H1402" s="68">
        <v>9</v>
      </c>
      <c r="I1402" s="68"/>
    </row>
    <row r="1403" spans="2:9" x14ac:dyDescent="0.3">
      <c r="B1403" s="89" t="s">
        <v>9011</v>
      </c>
      <c r="C1403" s="90" t="s">
        <v>9012</v>
      </c>
      <c r="D1403" s="91" t="s">
        <v>6301</v>
      </c>
      <c r="E1403" s="92">
        <v>751.9</v>
      </c>
      <c r="F1403" s="92">
        <v>48.24</v>
      </c>
      <c r="G1403" s="92">
        <v>800.14</v>
      </c>
      <c r="H1403" s="68">
        <v>9</v>
      </c>
      <c r="I1403" s="68"/>
    </row>
    <row r="1404" spans="2:9" x14ac:dyDescent="0.3">
      <c r="B1404" s="89" t="s">
        <v>9013</v>
      </c>
      <c r="C1404" s="90" t="s">
        <v>9014</v>
      </c>
      <c r="D1404" s="91" t="s">
        <v>6301</v>
      </c>
      <c r="E1404" s="92">
        <v>356.16</v>
      </c>
      <c r="F1404" s="92">
        <v>48.24</v>
      </c>
      <c r="G1404" s="92">
        <v>404.4</v>
      </c>
      <c r="H1404" s="68">
        <v>9</v>
      </c>
      <c r="I1404" s="68"/>
    </row>
    <row r="1405" spans="2:9" x14ac:dyDescent="0.3">
      <c r="B1405" s="89" t="s">
        <v>9015</v>
      </c>
      <c r="C1405" s="90" t="s">
        <v>9016</v>
      </c>
      <c r="D1405" s="91" t="s">
        <v>6301</v>
      </c>
      <c r="E1405" s="92">
        <v>815.59</v>
      </c>
      <c r="F1405" s="92">
        <v>48.24</v>
      </c>
      <c r="G1405" s="92">
        <v>863.83</v>
      </c>
      <c r="H1405" s="68">
        <v>9</v>
      </c>
      <c r="I1405" s="68"/>
    </row>
    <row r="1406" spans="2:9" x14ac:dyDescent="0.3">
      <c r="B1406" s="89" t="s">
        <v>9017</v>
      </c>
      <c r="C1406" s="90" t="s">
        <v>9018</v>
      </c>
      <c r="D1406" s="91" t="s">
        <v>6301</v>
      </c>
      <c r="E1406" s="92">
        <v>648.21</v>
      </c>
      <c r="F1406" s="92">
        <v>48.24</v>
      </c>
      <c r="G1406" s="92">
        <v>696.45</v>
      </c>
      <c r="H1406" s="68">
        <v>9</v>
      </c>
      <c r="I1406" s="68"/>
    </row>
    <row r="1407" spans="2:9" x14ac:dyDescent="0.3">
      <c r="B1407" s="89" t="s">
        <v>9019</v>
      </c>
      <c r="C1407" s="90" t="s">
        <v>9020</v>
      </c>
      <c r="D1407" s="91" t="s">
        <v>6301</v>
      </c>
      <c r="E1407" s="92">
        <v>1004.39</v>
      </c>
      <c r="F1407" s="92">
        <v>48.24</v>
      </c>
      <c r="G1407" s="92">
        <v>1052.6300000000001</v>
      </c>
      <c r="H1407" s="68">
        <v>9</v>
      </c>
      <c r="I1407" s="68"/>
    </row>
    <row r="1408" spans="2:9" x14ac:dyDescent="0.3">
      <c r="B1408" s="89" t="s">
        <v>9021</v>
      </c>
      <c r="C1408" s="90" t="s">
        <v>9022</v>
      </c>
      <c r="D1408" s="91" t="s">
        <v>6301</v>
      </c>
      <c r="E1408" s="92">
        <v>919.05</v>
      </c>
      <c r="F1408" s="92">
        <v>48.24</v>
      </c>
      <c r="G1408" s="92">
        <v>967.29</v>
      </c>
      <c r="H1408" s="68">
        <v>9</v>
      </c>
      <c r="I1408" s="68"/>
    </row>
    <row r="1409" spans="2:9" ht="28.8" x14ac:dyDescent="0.3">
      <c r="B1409" s="89" t="s">
        <v>9023</v>
      </c>
      <c r="C1409" s="90" t="s">
        <v>9024</v>
      </c>
      <c r="D1409" s="91" t="s">
        <v>6301</v>
      </c>
      <c r="E1409" s="92">
        <v>297.72000000000003</v>
      </c>
      <c r="F1409" s="92"/>
      <c r="G1409" s="92">
        <v>297.72000000000003</v>
      </c>
      <c r="H1409" s="68">
        <v>9</v>
      </c>
      <c r="I1409" s="68"/>
    </row>
    <row r="1410" spans="2:9" x14ac:dyDescent="0.3">
      <c r="B1410" s="89" t="s">
        <v>9025</v>
      </c>
      <c r="C1410" s="90" t="s">
        <v>9026</v>
      </c>
      <c r="D1410" s="91" t="s">
        <v>6301</v>
      </c>
      <c r="E1410" s="92">
        <v>819.46</v>
      </c>
      <c r="F1410" s="92">
        <v>37.06</v>
      </c>
      <c r="G1410" s="92">
        <v>856.52</v>
      </c>
      <c r="H1410" s="68">
        <v>9</v>
      </c>
      <c r="I1410" s="68"/>
    </row>
    <row r="1411" spans="2:9" x14ac:dyDescent="0.3">
      <c r="B1411" s="89" t="s">
        <v>9027</v>
      </c>
      <c r="C1411" s="90" t="s">
        <v>9028</v>
      </c>
      <c r="D1411" s="91" t="s">
        <v>6301</v>
      </c>
      <c r="E1411" s="92">
        <v>1292.31</v>
      </c>
      <c r="F1411" s="92">
        <v>48.24</v>
      </c>
      <c r="G1411" s="92">
        <v>1340.55</v>
      </c>
      <c r="H1411" s="68">
        <v>9</v>
      </c>
      <c r="I1411" s="68"/>
    </row>
    <row r="1412" spans="2:9" x14ac:dyDescent="0.3">
      <c r="B1412" s="89" t="s">
        <v>9029</v>
      </c>
      <c r="C1412" s="90" t="s">
        <v>9030</v>
      </c>
      <c r="D1412" s="91" t="s">
        <v>6301</v>
      </c>
      <c r="E1412" s="92">
        <v>1326.63</v>
      </c>
      <c r="F1412" s="92">
        <v>48.24</v>
      </c>
      <c r="G1412" s="92">
        <v>1374.87</v>
      </c>
      <c r="H1412" s="68">
        <v>9</v>
      </c>
      <c r="I1412" s="68"/>
    </row>
    <row r="1413" spans="2:9" x14ac:dyDescent="0.3">
      <c r="B1413" s="89" t="s">
        <v>9031</v>
      </c>
      <c r="C1413" s="90" t="s">
        <v>9032</v>
      </c>
      <c r="D1413" s="91" t="s">
        <v>6301</v>
      </c>
      <c r="E1413" s="92">
        <v>729.37</v>
      </c>
      <c r="F1413" s="92">
        <v>48.24</v>
      </c>
      <c r="G1413" s="92">
        <v>777.61</v>
      </c>
      <c r="H1413" s="68">
        <v>9</v>
      </c>
      <c r="I1413" s="68"/>
    </row>
    <row r="1414" spans="2:9" x14ac:dyDescent="0.3">
      <c r="B1414" s="89" t="s">
        <v>9033</v>
      </c>
      <c r="C1414" s="90" t="s">
        <v>9034</v>
      </c>
      <c r="D1414" s="91" t="s">
        <v>6301</v>
      </c>
      <c r="E1414" s="92">
        <v>541</v>
      </c>
      <c r="F1414" s="92">
        <v>37.06</v>
      </c>
      <c r="G1414" s="92">
        <v>578.05999999999995</v>
      </c>
      <c r="H1414" s="68">
        <v>9</v>
      </c>
      <c r="I1414" s="68"/>
    </row>
    <row r="1415" spans="2:9" x14ac:dyDescent="0.3">
      <c r="B1415" s="89" t="s">
        <v>9035</v>
      </c>
      <c r="C1415" s="90" t="s">
        <v>9036</v>
      </c>
      <c r="D1415" s="91" t="s">
        <v>6301</v>
      </c>
      <c r="E1415" s="92">
        <v>770.58</v>
      </c>
      <c r="F1415" s="92">
        <v>37.06</v>
      </c>
      <c r="G1415" s="92">
        <v>807.64</v>
      </c>
      <c r="H1415" s="68">
        <v>9</v>
      </c>
      <c r="I1415" s="68"/>
    </row>
    <row r="1416" spans="2:9" x14ac:dyDescent="0.3">
      <c r="B1416" s="89" t="s">
        <v>9037</v>
      </c>
      <c r="C1416" s="90" t="s">
        <v>9038</v>
      </c>
      <c r="D1416" s="91" t="s">
        <v>6301</v>
      </c>
      <c r="E1416" s="92">
        <v>632.45000000000005</v>
      </c>
      <c r="F1416" s="92">
        <v>27.8</v>
      </c>
      <c r="G1416" s="92">
        <v>660.25</v>
      </c>
      <c r="H1416" s="68">
        <v>9</v>
      </c>
      <c r="I1416" s="68"/>
    </row>
    <row r="1417" spans="2:9" x14ac:dyDescent="0.3">
      <c r="B1417" s="89" t="s">
        <v>9039</v>
      </c>
      <c r="C1417" s="90" t="s">
        <v>9040</v>
      </c>
      <c r="D1417" s="91" t="s">
        <v>6301</v>
      </c>
      <c r="E1417" s="92">
        <v>710.86</v>
      </c>
      <c r="F1417" s="92">
        <v>27.8</v>
      </c>
      <c r="G1417" s="92">
        <v>738.66</v>
      </c>
      <c r="H1417" s="68">
        <v>9</v>
      </c>
      <c r="I1417" s="68"/>
    </row>
    <row r="1418" spans="2:9" x14ac:dyDescent="0.3">
      <c r="B1418" s="89" t="s">
        <v>9041</v>
      </c>
      <c r="C1418" s="90" t="s">
        <v>9042</v>
      </c>
      <c r="D1418" s="91" t="s">
        <v>6301</v>
      </c>
      <c r="E1418" s="92">
        <v>520.19000000000005</v>
      </c>
      <c r="F1418" s="92">
        <v>27.8</v>
      </c>
      <c r="G1418" s="92">
        <v>547.99</v>
      </c>
      <c r="H1418" s="68">
        <v>9</v>
      </c>
      <c r="I1418" s="68"/>
    </row>
    <row r="1419" spans="2:9" x14ac:dyDescent="0.3">
      <c r="B1419" s="89" t="s">
        <v>9043</v>
      </c>
      <c r="C1419" s="90" t="s">
        <v>9044</v>
      </c>
      <c r="D1419" s="91" t="s">
        <v>6301</v>
      </c>
      <c r="E1419" s="92">
        <v>930.98</v>
      </c>
      <c r="F1419" s="92"/>
      <c r="G1419" s="92">
        <v>930.98</v>
      </c>
      <c r="H1419" s="68">
        <v>9</v>
      </c>
      <c r="I1419" s="68"/>
    </row>
    <row r="1420" spans="2:9" x14ac:dyDescent="0.3">
      <c r="B1420" s="89" t="s">
        <v>9045</v>
      </c>
      <c r="C1420" s="90" t="s">
        <v>9046</v>
      </c>
      <c r="D1420" s="91" t="s">
        <v>6301</v>
      </c>
      <c r="E1420" s="92">
        <v>1196.01</v>
      </c>
      <c r="F1420" s="92"/>
      <c r="G1420" s="92">
        <v>1196.01</v>
      </c>
      <c r="H1420" s="68">
        <v>9</v>
      </c>
      <c r="I1420" s="68"/>
    </row>
    <row r="1421" spans="2:9" ht="28.8" x14ac:dyDescent="0.3">
      <c r="B1421" s="89" t="s">
        <v>9047</v>
      </c>
      <c r="C1421" s="90" t="s">
        <v>9048</v>
      </c>
      <c r="D1421" s="91" t="s">
        <v>6301</v>
      </c>
      <c r="E1421" s="92">
        <v>823.32</v>
      </c>
      <c r="F1421" s="92"/>
      <c r="G1421" s="92">
        <v>823.32</v>
      </c>
      <c r="H1421" s="68">
        <v>9</v>
      </c>
      <c r="I1421" s="68"/>
    </row>
    <row r="1422" spans="2:9" ht="28.8" x14ac:dyDescent="0.3">
      <c r="B1422" s="89" t="s">
        <v>9049</v>
      </c>
      <c r="C1422" s="90" t="s">
        <v>9050</v>
      </c>
      <c r="D1422" s="91" t="s">
        <v>6301</v>
      </c>
      <c r="E1422" s="92">
        <v>819.83</v>
      </c>
      <c r="F1422" s="92"/>
      <c r="G1422" s="92">
        <v>819.83</v>
      </c>
      <c r="H1422" s="68">
        <v>9</v>
      </c>
      <c r="I1422" s="68"/>
    </row>
    <row r="1423" spans="2:9" x14ac:dyDescent="0.3">
      <c r="B1423" s="89" t="s">
        <v>9051</v>
      </c>
      <c r="C1423" s="90" t="s">
        <v>9052</v>
      </c>
      <c r="D1423" s="91" t="s">
        <v>6301</v>
      </c>
      <c r="E1423" s="92">
        <v>881.94</v>
      </c>
      <c r="F1423" s="92">
        <v>48.24</v>
      </c>
      <c r="G1423" s="92">
        <v>930.18</v>
      </c>
      <c r="H1423" s="68">
        <v>9</v>
      </c>
      <c r="I1423" s="68"/>
    </row>
    <row r="1424" spans="2:9" x14ac:dyDescent="0.3">
      <c r="B1424" s="89" t="s">
        <v>9053</v>
      </c>
      <c r="C1424" s="90" t="s">
        <v>9054</v>
      </c>
      <c r="D1424" s="91" t="s">
        <v>6301</v>
      </c>
      <c r="E1424" s="92">
        <v>1175.3599999999999</v>
      </c>
      <c r="F1424" s="92">
        <v>48.24</v>
      </c>
      <c r="G1424" s="92">
        <v>1223.5999999999999</v>
      </c>
      <c r="H1424" s="68">
        <v>9</v>
      </c>
      <c r="I1424" s="68"/>
    </row>
    <row r="1425" spans="2:9" x14ac:dyDescent="0.3">
      <c r="B1425" s="89" t="s">
        <v>9055</v>
      </c>
      <c r="C1425" s="90" t="s">
        <v>9056</v>
      </c>
      <c r="D1425" s="91" t="s">
        <v>6301</v>
      </c>
      <c r="E1425" s="92">
        <v>873.7</v>
      </c>
      <c r="F1425" s="92">
        <v>48.24</v>
      </c>
      <c r="G1425" s="92">
        <v>921.94</v>
      </c>
      <c r="H1425" s="68">
        <v>9</v>
      </c>
      <c r="I1425" s="68"/>
    </row>
    <row r="1426" spans="2:9" x14ac:dyDescent="0.3">
      <c r="B1426" s="89" t="s">
        <v>9057</v>
      </c>
      <c r="C1426" s="90" t="s">
        <v>9058</v>
      </c>
      <c r="D1426" s="91" t="s">
        <v>6301</v>
      </c>
      <c r="E1426" s="92">
        <v>901.33</v>
      </c>
      <c r="F1426" s="92">
        <v>48.24</v>
      </c>
      <c r="G1426" s="92">
        <v>949.57</v>
      </c>
      <c r="H1426" s="68">
        <v>9</v>
      </c>
      <c r="I1426" s="68"/>
    </row>
    <row r="1427" spans="2:9" x14ac:dyDescent="0.3">
      <c r="B1427" s="89" t="s">
        <v>9059</v>
      </c>
      <c r="C1427" s="90" t="s">
        <v>9060</v>
      </c>
      <c r="D1427" s="91"/>
      <c r="E1427" s="92"/>
      <c r="F1427" s="92"/>
      <c r="G1427" s="92"/>
      <c r="H1427" s="68">
        <v>5</v>
      </c>
      <c r="I1427" s="68"/>
    </row>
    <row r="1428" spans="2:9" x14ac:dyDescent="0.3">
      <c r="B1428" s="89" t="s">
        <v>9061</v>
      </c>
      <c r="C1428" s="90" t="s">
        <v>9062</v>
      </c>
      <c r="D1428" s="91" t="s">
        <v>6301</v>
      </c>
      <c r="E1428" s="92">
        <v>634.07000000000005</v>
      </c>
      <c r="F1428" s="92">
        <v>96.48</v>
      </c>
      <c r="G1428" s="92">
        <v>730.55</v>
      </c>
      <c r="H1428" s="68">
        <v>9</v>
      </c>
      <c r="I1428" s="68"/>
    </row>
    <row r="1429" spans="2:9" x14ac:dyDescent="0.3">
      <c r="B1429" s="89" t="s">
        <v>9063</v>
      </c>
      <c r="C1429" s="90" t="s">
        <v>9064</v>
      </c>
      <c r="D1429" s="91" t="s">
        <v>6301</v>
      </c>
      <c r="E1429" s="92">
        <v>964.36</v>
      </c>
      <c r="F1429" s="92">
        <v>96.48</v>
      </c>
      <c r="G1429" s="92">
        <v>1060.8399999999999</v>
      </c>
      <c r="H1429" s="68">
        <v>9</v>
      </c>
      <c r="I1429" s="68"/>
    </row>
    <row r="1430" spans="2:9" x14ac:dyDescent="0.3">
      <c r="B1430" s="89" t="s">
        <v>9065</v>
      </c>
      <c r="C1430" s="90" t="s">
        <v>9066</v>
      </c>
      <c r="D1430" s="91" t="s">
        <v>6301</v>
      </c>
      <c r="E1430" s="92">
        <v>1093.33</v>
      </c>
      <c r="F1430" s="92">
        <v>96.48</v>
      </c>
      <c r="G1430" s="92">
        <v>1189.81</v>
      </c>
      <c r="H1430" s="68">
        <v>9</v>
      </c>
      <c r="I1430" s="68"/>
    </row>
    <row r="1431" spans="2:9" x14ac:dyDescent="0.3">
      <c r="B1431" s="89" t="s">
        <v>9067</v>
      </c>
      <c r="C1431" s="90" t="s">
        <v>9068</v>
      </c>
      <c r="D1431" s="91" t="s">
        <v>6301</v>
      </c>
      <c r="E1431" s="92">
        <v>641.74</v>
      </c>
      <c r="F1431" s="92">
        <v>48.24</v>
      </c>
      <c r="G1431" s="92">
        <v>689.98</v>
      </c>
      <c r="H1431" s="68">
        <v>9</v>
      </c>
      <c r="I1431" s="68"/>
    </row>
    <row r="1432" spans="2:9" x14ac:dyDescent="0.3">
      <c r="B1432" s="89" t="s">
        <v>9069</v>
      </c>
      <c r="C1432" s="90" t="s">
        <v>9070</v>
      </c>
      <c r="D1432" s="91" t="s">
        <v>6301</v>
      </c>
      <c r="E1432" s="92">
        <v>489.51</v>
      </c>
      <c r="F1432" s="92">
        <v>96.48</v>
      </c>
      <c r="G1432" s="92">
        <v>585.99</v>
      </c>
      <c r="H1432" s="68">
        <v>9</v>
      </c>
      <c r="I1432" s="68"/>
    </row>
    <row r="1433" spans="2:9" x14ac:dyDescent="0.3">
      <c r="B1433" s="89" t="s">
        <v>9071</v>
      </c>
      <c r="C1433" s="90" t="s">
        <v>9072</v>
      </c>
      <c r="D1433" s="91" t="s">
        <v>6301</v>
      </c>
      <c r="E1433" s="92">
        <v>808.13</v>
      </c>
      <c r="F1433" s="92">
        <v>96.48</v>
      </c>
      <c r="G1433" s="92">
        <v>904.61</v>
      </c>
      <c r="H1433" s="68">
        <v>9</v>
      </c>
      <c r="I1433" s="68"/>
    </row>
    <row r="1434" spans="2:9" x14ac:dyDescent="0.3">
      <c r="B1434" s="89" t="s">
        <v>9073</v>
      </c>
      <c r="C1434" s="90" t="s">
        <v>9074</v>
      </c>
      <c r="D1434" s="91" t="s">
        <v>6301</v>
      </c>
      <c r="E1434" s="92">
        <v>488.19</v>
      </c>
      <c r="F1434" s="92">
        <v>96.48</v>
      </c>
      <c r="G1434" s="92">
        <v>584.66999999999996</v>
      </c>
      <c r="H1434" s="68">
        <v>9</v>
      </c>
      <c r="I1434" s="68"/>
    </row>
    <row r="1435" spans="2:9" x14ac:dyDescent="0.3">
      <c r="B1435" s="89" t="s">
        <v>9075</v>
      </c>
      <c r="C1435" s="90" t="s">
        <v>9076</v>
      </c>
      <c r="D1435" s="91" t="s">
        <v>6301</v>
      </c>
      <c r="E1435" s="92">
        <v>982.48</v>
      </c>
      <c r="F1435" s="92">
        <v>96.48</v>
      </c>
      <c r="G1435" s="92">
        <v>1078.96</v>
      </c>
      <c r="H1435" s="68">
        <v>9</v>
      </c>
      <c r="I1435" s="68"/>
    </row>
    <row r="1436" spans="2:9" x14ac:dyDescent="0.3">
      <c r="B1436" s="89" t="s">
        <v>9077</v>
      </c>
      <c r="C1436" s="90" t="s">
        <v>9078</v>
      </c>
      <c r="D1436" s="91" t="s">
        <v>6301</v>
      </c>
      <c r="E1436" s="92">
        <v>423.04</v>
      </c>
      <c r="F1436" s="92">
        <v>96.48</v>
      </c>
      <c r="G1436" s="92">
        <v>519.52</v>
      </c>
      <c r="H1436" s="68">
        <v>9</v>
      </c>
      <c r="I1436" s="68"/>
    </row>
    <row r="1437" spans="2:9" x14ac:dyDescent="0.3">
      <c r="B1437" s="89" t="s">
        <v>9079</v>
      </c>
      <c r="C1437" s="90" t="s">
        <v>9080</v>
      </c>
      <c r="D1437" s="91" t="s">
        <v>6301</v>
      </c>
      <c r="E1437" s="92">
        <v>1029.3499999999999</v>
      </c>
      <c r="F1437" s="92">
        <v>96.48</v>
      </c>
      <c r="G1437" s="92">
        <v>1125.83</v>
      </c>
      <c r="H1437" s="68">
        <v>9</v>
      </c>
      <c r="I1437" s="68"/>
    </row>
    <row r="1438" spans="2:9" x14ac:dyDescent="0.3">
      <c r="B1438" s="89" t="s">
        <v>9081</v>
      </c>
      <c r="C1438" s="90" t="s">
        <v>9082</v>
      </c>
      <c r="D1438" s="91" t="s">
        <v>6301</v>
      </c>
      <c r="E1438" s="92">
        <v>939.07</v>
      </c>
      <c r="F1438" s="92">
        <v>48.24</v>
      </c>
      <c r="G1438" s="92">
        <v>987.31</v>
      </c>
      <c r="H1438" s="68">
        <v>9</v>
      </c>
      <c r="I1438" s="68"/>
    </row>
    <row r="1439" spans="2:9" x14ac:dyDescent="0.3">
      <c r="B1439" s="89" t="s">
        <v>9083</v>
      </c>
      <c r="C1439" s="90" t="s">
        <v>9084</v>
      </c>
      <c r="D1439" s="91" t="s">
        <v>6301</v>
      </c>
      <c r="E1439" s="92">
        <v>861.71</v>
      </c>
      <c r="F1439" s="92">
        <v>48.24</v>
      </c>
      <c r="G1439" s="92">
        <v>909.95</v>
      </c>
      <c r="H1439" s="68">
        <v>9</v>
      </c>
      <c r="I1439" s="68"/>
    </row>
    <row r="1440" spans="2:9" ht="28.8" x14ac:dyDescent="0.3">
      <c r="B1440" s="89" t="s">
        <v>9085</v>
      </c>
      <c r="C1440" s="90" t="s">
        <v>9086</v>
      </c>
      <c r="D1440" s="91" t="s">
        <v>6301</v>
      </c>
      <c r="E1440" s="92">
        <v>1009.38</v>
      </c>
      <c r="F1440" s="92">
        <v>48.24</v>
      </c>
      <c r="G1440" s="92">
        <v>1057.6199999999999</v>
      </c>
      <c r="H1440" s="68">
        <v>9</v>
      </c>
      <c r="I1440" s="68"/>
    </row>
    <row r="1441" spans="2:9" ht="28.8" x14ac:dyDescent="0.3">
      <c r="B1441" s="89" t="s">
        <v>9087</v>
      </c>
      <c r="C1441" s="90" t="s">
        <v>9088</v>
      </c>
      <c r="D1441" s="91" t="s">
        <v>6301</v>
      </c>
      <c r="E1441" s="92">
        <v>1086.01</v>
      </c>
      <c r="F1441" s="92">
        <v>48.24</v>
      </c>
      <c r="G1441" s="92">
        <v>1134.25</v>
      </c>
      <c r="H1441" s="68">
        <v>9</v>
      </c>
      <c r="I1441" s="68"/>
    </row>
    <row r="1442" spans="2:9" x14ac:dyDescent="0.3">
      <c r="B1442" s="89" t="s">
        <v>9089</v>
      </c>
      <c r="C1442" s="90" t="s">
        <v>9090</v>
      </c>
      <c r="D1442" s="91" t="s">
        <v>6301</v>
      </c>
      <c r="E1442" s="92">
        <v>987.56</v>
      </c>
      <c r="F1442" s="92">
        <v>96.48</v>
      </c>
      <c r="G1442" s="92">
        <v>1084.04</v>
      </c>
      <c r="H1442" s="68">
        <v>9</v>
      </c>
      <c r="I1442" s="68"/>
    </row>
    <row r="1443" spans="2:9" x14ac:dyDescent="0.3">
      <c r="B1443" s="89" t="s">
        <v>9091</v>
      </c>
      <c r="C1443" s="90" t="s">
        <v>9092</v>
      </c>
      <c r="D1443" s="91" t="s">
        <v>6301</v>
      </c>
      <c r="E1443" s="92">
        <v>1007.71</v>
      </c>
      <c r="F1443" s="92">
        <v>96.48</v>
      </c>
      <c r="G1443" s="92">
        <v>1104.19</v>
      </c>
      <c r="H1443" s="68">
        <v>9</v>
      </c>
      <c r="I1443" s="68"/>
    </row>
    <row r="1444" spans="2:9" x14ac:dyDescent="0.3">
      <c r="B1444" s="89" t="s">
        <v>9093</v>
      </c>
      <c r="C1444" s="90" t="s">
        <v>9094</v>
      </c>
      <c r="D1444" s="91"/>
      <c r="E1444" s="92"/>
      <c r="F1444" s="92"/>
      <c r="G1444" s="92"/>
      <c r="H1444" s="68">
        <v>5</v>
      </c>
      <c r="I1444" s="68"/>
    </row>
    <row r="1445" spans="2:9" ht="28.8" x14ac:dyDescent="0.3">
      <c r="B1445" s="89" t="s">
        <v>9095</v>
      </c>
      <c r="C1445" s="90" t="s">
        <v>9096</v>
      </c>
      <c r="D1445" s="91" t="s">
        <v>6301</v>
      </c>
      <c r="E1445" s="92">
        <v>143.78</v>
      </c>
      <c r="F1445" s="92"/>
      <c r="G1445" s="92">
        <v>143.78</v>
      </c>
      <c r="H1445" s="68">
        <v>9</v>
      </c>
      <c r="I1445" s="68"/>
    </row>
    <row r="1446" spans="2:9" x14ac:dyDescent="0.3">
      <c r="B1446" s="89" t="s">
        <v>9097</v>
      </c>
      <c r="C1446" s="90" t="s">
        <v>9098</v>
      </c>
      <c r="D1446" s="91"/>
      <c r="E1446" s="92"/>
      <c r="F1446" s="92"/>
      <c r="G1446" s="92"/>
      <c r="H1446" s="68">
        <v>2</v>
      </c>
      <c r="I1446" s="68"/>
    </row>
    <row r="1447" spans="2:9" x14ac:dyDescent="0.3">
      <c r="B1447" s="89" t="s">
        <v>9099</v>
      </c>
      <c r="C1447" s="90" t="s">
        <v>9100</v>
      </c>
      <c r="D1447" s="91"/>
      <c r="E1447" s="92"/>
      <c r="F1447" s="92"/>
      <c r="G1447" s="92"/>
      <c r="H1447" s="68">
        <v>5</v>
      </c>
      <c r="I1447" s="68"/>
    </row>
    <row r="1448" spans="2:9" x14ac:dyDescent="0.3">
      <c r="B1448" s="89" t="s">
        <v>9101</v>
      </c>
      <c r="C1448" s="90" t="s">
        <v>9102</v>
      </c>
      <c r="D1448" s="91" t="s">
        <v>6301</v>
      </c>
      <c r="E1448" s="92">
        <v>83.26</v>
      </c>
      <c r="F1448" s="92">
        <v>21.87</v>
      </c>
      <c r="G1448" s="92">
        <v>105.13</v>
      </c>
      <c r="H1448" s="68">
        <v>9</v>
      </c>
      <c r="I1448" s="68"/>
    </row>
    <row r="1449" spans="2:9" x14ac:dyDescent="0.3">
      <c r="B1449" s="89" t="s">
        <v>9103</v>
      </c>
      <c r="C1449" s="90" t="s">
        <v>9104</v>
      </c>
      <c r="D1449" s="91" t="s">
        <v>6301</v>
      </c>
      <c r="E1449" s="92">
        <v>105.26</v>
      </c>
      <c r="F1449" s="92">
        <v>21.87</v>
      </c>
      <c r="G1449" s="92">
        <v>127.13</v>
      </c>
      <c r="H1449" s="68">
        <v>9</v>
      </c>
      <c r="I1449" s="68"/>
    </row>
    <row r="1450" spans="2:9" x14ac:dyDescent="0.3">
      <c r="B1450" s="89" t="s">
        <v>9105</v>
      </c>
      <c r="C1450" s="90" t="s">
        <v>9106</v>
      </c>
      <c r="D1450" s="91" t="s">
        <v>6301</v>
      </c>
      <c r="E1450" s="92">
        <v>108.11</v>
      </c>
      <c r="F1450" s="92">
        <v>21.87</v>
      </c>
      <c r="G1450" s="92">
        <v>129.97999999999999</v>
      </c>
      <c r="H1450" s="68">
        <v>9</v>
      </c>
      <c r="I1450" s="68"/>
    </row>
    <row r="1451" spans="2:9" x14ac:dyDescent="0.3">
      <c r="B1451" s="89" t="s">
        <v>9107</v>
      </c>
      <c r="C1451" s="90" t="s">
        <v>9108</v>
      </c>
      <c r="D1451" s="91" t="s">
        <v>6301</v>
      </c>
      <c r="E1451" s="92">
        <v>123.32</v>
      </c>
      <c r="F1451" s="92">
        <v>21.87</v>
      </c>
      <c r="G1451" s="92">
        <v>145.19</v>
      </c>
      <c r="H1451" s="68">
        <v>9</v>
      </c>
      <c r="I1451" s="68"/>
    </row>
    <row r="1452" spans="2:9" x14ac:dyDescent="0.3">
      <c r="B1452" s="89" t="s">
        <v>9109</v>
      </c>
      <c r="C1452" s="90" t="s">
        <v>9110</v>
      </c>
      <c r="D1452" s="91" t="s">
        <v>6301</v>
      </c>
      <c r="E1452" s="92">
        <v>377.69</v>
      </c>
      <c r="F1452" s="92">
        <v>21.87</v>
      </c>
      <c r="G1452" s="92">
        <v>399.56</v>
      </c>
      <c r="H1452" s="68">
        <v>9</v>
      </c>
      <c r="I1452" s="68"/>
    </row>
    <row r="1453" spans="2:9" x14ac:dyDescent="0.3">
      <c r="B1453" s="89" t="s">
        <v>9111</v>
      </c>
      <c r="C1453" s="90" t="s">
        <v>9112</v>
      </c>
      <c r="D1453" s="91" t="s">
        <v>6301</v>
      </c>
      <c r="E1453" s="92">
        <v>606.51</v>
      </c>
      <c r="F1453" s="92">
        <v>21.87</v>
      </c>
      <c r="G1453" s="92">
        <v>628.38</v>
      </c>
      <c r="H1453" s="68">
        <v>9</v>
      </c>
      <c r="I1453" s="68"/>
    </row>
    <row r="1454" spans="2:9" x14ac:dyDescent="0.3">
      <c r="B1454" s="89" t="s">
        <v>9113</v>
      </c>
      <c r="C1454" s="90" t="s">
        <v>9114</v>
      </c>
      <c r="D1454" s="91" t="s">
        <v>6301</v>
      </c>
      <c r="E1454" s="92">
        <v>461.46</v>
      </c>
      <c r="F1454" s="92">
        <v>21.87</v>
      </c>
      <c r="G1454" s="92">
        <v>483.33</v>
      </c>
      <c r="H1454" s="68">
        <v>9</v>
      </c>
      <c r="I1454" s="68"/>
    </row>
    <row r="1455" spans="2:9" x14ac:dyDescent="0.3">
      <c r="B1455" s="89" t="s">
        <v>9115</v>
      </c>
      <c r="C1455" s="90" t="s">
        <v>9116</v>
      </c>
      <c r="D1455" s="91" t="s">
        <v>6301</v>
      </c>
      <c r="E1455" s="92">
        <v>215.64</v>
      </c>
      <c r="F1455" s="92">
        <v>21.87</v>
      </c>
      <c r="G1455" s="92">
        <v>237.51</v>
      </c>
      <c r="H1455" s="68">
        <v>9</v>
      </c>
      <c r="I1455" s="68"/>
    </row>
    <row r="1456" spans="2:9" x14ac:dyDescent="0.3">
      <c r="B1456" s="89" t="s">
        <v>9117</v>
      </c>
      <c r="C1456" s="90" t="s">
        <v>9118</v>
      </c>
      <c r="D1456" s="91" t="s">
        <v>6301</v>
      </c>
      <c r="E1456" s="92">
        <v>314.76</v>
      </c>
      <c r="F1456" s="92">
        <v>21.87</v>
      </c>
      <c r="G1456" s="92">
        <v>336.63</v>
      </c>
      <c r="H1456" s="68">
        <v>9</v>
      </c>
      <c r="I1456" s="68"/>
    </row>
    <row r="1457" spans="2:9" x14ac:dyDescent="0.3">
      <c r="B1457" s="89" t="s">
        <v>9119</v>
      </c>
      <c r="C1457" s="90" t="s">
        <v>9120</v>
      </c>
      <c r="D1457" s="91" t="s">
        <v>6301</v>
      </c>
      <c r="E1457" s="92">
        <v>364.08</v>
      </c>
      <c r="F1457" s="92">
        <v>21.87</v>
      </c>
      <c r="G1457" s="92">
        <v>385.95</v>
      </c>
      <c r="H1457" s="68">
        <v>9</v>
      </c>
      <c r="I1457" s="68"/>
    </row>
    <row r="1458" spans="2:9" x14ac:dyDescent="0.3">
      <c r="B1458" s="89" t="s">
        <v>9121</v>
      </c>
      <c r="C1458" s="90" t="s">
        <v>9122</v>
      </c>
      <c r="D1458" s="91" t="s">
        <v>6301</v>
      </c>
      <c r="E1458" s="92">
        <v>422.21</v>
      </c>
      <c r="F1458" s="92">
        <v>21.87</v>
      </c>
      <c r="G1458" s="92">
        <v>444.08</v>
      </c>
      <c r="H1458" s="68">
        <v>9</v>
      </c>
      <c r="I1458" s="68"/>
    </row>
    <row r="1459" spans="2:9" x14ac:dyDescent="0.3">
      <c r="B1459" s="89" t="s">
        <v>9123</v>
      </c>
      <c r="C1459" s="90" t="s">
        <v>9124</v>
      </c>
      <c r="D1459" s="91" t="s">
        <v>6301</v>
      </c>
      <c r="E1459" s="92">
        <v>113.73</v>
      </c>
      <c r="F1459" s="92">
        <v>21.87</v>
      </c>
      <c r="G1459" s="92">
        <v>135.6</v>
      </c>
      <c r="H1459" s="68">
        <v>9</v>
      </c>
      <c r="I1459" s="68"/>
    </row>
    <row r="1460" spans="2:9" x14ac:dyDescent="0.3">
      <c r="B1460" s="89" t="s">
        <v>9125</v>
      </c>
      <c r="C1460" s="90" t="s">
        <v>9126</v>
      </c>
      <c r="D1460" s="91" t="s">
        <v>6301</v>
      </c>
      <c r="E1460" s="92">
        <v>3006.63</v>
      </c>
      <c r="F1460" s="92"/>
      <c r="G1460" s="92">
        <v>3006.63</v>
      </c>
      <c r="H1460" s="68">
        <v>9</v>
      </c>
      <c r="I1460" s="68"/>
    </row>
    <row r="1461" spans="2:9" ht="28.8" x14ac:dyDescent="0.3">
      <c r="B1461" s="89" t="s">
        <v>9127</v>
      </c>
      <c r="C1461" s="90" t="s">
        <v>9128</v>
      </c>
      <c r="D1461" s="91" t="s">
        <v>6301</v>
      </c>
      <c r="E1461" s="92">
        <v>4867.2</v>
      </c>
      <c r="F1461" s="92"/>
      <c r="G1461" s="92">
        <v>4867.2</v>
      </c>
      <c r="H1461" s="68">
        <v>9</v>
      </c>
      <c r="I1461" s="68"/>
    </row>
    <row r="1462" spans="2:9" x14ac:dyDescent="0.3">
      <c r="B1462" s="89" t="s">
        <v>9129</v>
      </c>
      <c r="C1462" s="90" t="s">
        <v>9130</v>
      </c>
      <c r="D1462" s="91" t="s">
        <v>6301</v>
      </c>
      <c r="E1462" s="92">
        <v>145.49</v>
      </c>
      <c r="F1462" s="92">
        <v>21.87</v>
      </c>
      <c r="G1462" s="92">
        <v>167.36</v>
      </c>
      <c r="H1462" s="68">
        <v>9</v>
      </c>
      <c r="I1462" s="68"/>
    </row>
    <row r="1463" spans="2:9" x14ac:dyDescent="0.3">
      <c r="B1463" s="89" t="s">
        <v>9131</v>
      </c>
      <c r="C1463" s="90" t="s">
        <v>9132</v>
      </c>
      <c r="D1463" s="91"/>
      <c r="E1463" s="92"/>
      <c r="F1463" s="92"/>
      <c r="G1463" s="92"/>
      <c r="H1463" s="68">
        <v>5</v>
      </c>
      <c r="I1463" s="68"/>
    </row>
    <row r="1464" spans="2:9" x14ac:dyDescent="0.3">
      <c r="B1464" s="89" t="s">
        <v>9133</v>
      </c>
      <c r="C1464" s="90" t="s">
        <v>9134</v>
      </c>
      <c r="D1464" s="91" t="s">
        <v>6301</v>
      </c>
      <c r="E1464" s="92">
        <v>187.74</v>
      </c>
      <c r="F1464" s="92"/>
      <c r="G1464" s="92">
        <v>187.74</v>
      </c>
      <c r="H1464" s="68">
        <v>9</v>
      </c>
      <c r="I1464" s="68"/>
    </row>
    <row r="1465" spans="2:9" x14ac:dyDescent="0.3">
      <c r="B1465" s="89" t="s">
        <v>9135</v>
      </c>
      <c r="C1465" s="90" t="s">
        <v>9136</v>
      </c>
      <c r="D1465" s="91" t="s">
        <v>6301</v>
      </c>
      <c r="E1465" s="92">
        <v>222.23</v>
      </c>
      <c r="F1465" s="92"/>
      <c r="G1465" s="92">
        <v>222.23</v>
      </c>
      <c r="H1465" s="68">
        <v>9</v>
      </c>
      <c r="I1465" s="68"/>
    </row>
    <row r="1466" spans="2:9" x14ac:dyDescent="0.3">
      <c r="B1466" s="89" t="s">
        <v>9137</v>
      </c>
      <c r="C1466" s="90" t="s">
        <v>9138</v>
      </c>
      <c r="D1466" s="91" t="s">
        <v>6301</v>
      </c>
      <c r="E1466" s="92">
        <v>281.11</v>
      </c>
      <c r="F1466" s="92"/>
      <c r="G1466" s="92">
        <v>281.11</v>
      </c>
      <c r="H1466" s="68">
        <v>9</v>
      </c>
      <c r="I1466" s="68"/>
    </row>
    <row r="1467" spans="2:9" x14ac:dyDescent="0.3">
      <c r="B1467" s="89" t="s">
        <v>9139</v>
      </c>
      <c r="C1467" s="90" t="s">
        <v>9140</v>
      </c>
      <c r="D1467" s="91" t="s">
        <v>6301</v>
      </c>
      <c r="E1467" s="92">
        <v>250.08</v>
      </c>
      <c r="F1467" s="92"/>
      <c r="G1467" s="92">
        <v>250.08</v>
      </c>
      <c r="H1467" s="68">
        <v>9</v>
      </c>
      <c r="I1467" s="68"/>
    </row>
    <row r="1468" spans="2:9" x14ac:dyDescent="0.3">
      <c r="B1468" s="89" t="s">
        <v>9141</v>
      </c>
      <c r="C1468" s="90" t="s">
        <v>9142</v>
      </c>
      <c r="D1468" s="91" t="s">
        <v>6301</v>
      </c>
      <c r="E1468" s="92">
        <v>352.92</v>
      </c>
      <c r="F1468" s="92"/>
      <c r="G1468" s="92">
        <v>352.92</v>
      </c>
      <c r="H1468" s="68">
        <v>9</v>
      </c>
      <c r="I1468" s="68"/>
    </row>
    <row r="1469" spans="2:9" x14ac:dyDescent="0.3">
      <c r="B1469" s="89" t="s">
        <v>9143</v>
      </c>
      <c r="C1469" s="90" t="s">
        <v>9144</v>
      </c>
      <c r="D1469" s="91" t="s">
        <v>6301</v>
      </c>
      <c r="E1469" s="92">
        <v>468.77</v>
      </c>
      <c r="F1469" s="92"/>
      <c r="G1469" s="92">
        <v>468.77</v>
      </c>
      <c r="H1469" s="68">
        <v>9</v>
      </c>
      <c r="I1469" s="68"/>
    </row>
    <row r="1470" spans="2:9" x14ac:dyDescent="0.3">
      <c r="B1470" s="89" t="s">
        <v>9145</v>
      </c>
      <c r="C1470" s="90" t="s">
        <v>9146</v>
      </c>
      <c r="D1470" s="91" t="s">
        <v>6301</v>
      </c>
      <c r="E1470" s="92">
        <v>648.35</v>
      </c>
      <c r="F1470" s="92"/>
      <c r="G1470" s="92">
        <v>648.35</v>
      </c>
      <c r="H1470" s="68">
        <v>9</v>
      </c>
      <c r="I1470" s="68"/>
    </row>
    <row r="1471" spans="2:9" x14ac:dyDescent="0.3">
      <c r="B1471" s="89" t="s">
        <v>9147</v>
      </c>
      <c r="C1471" s="90" t="s">
        <v>9148</v>
      </c>
      <c r="D1471" s="91" t="s">
        <v>6301</v>
      </c>
      <c r="E1471" s="92">
        <v>413.59</v>
      </c>
      <c r="F1471" s="92"/>
      <c r="G1471" s="92">
        <v>413.59</v>
      </c>
      <c r="H1471" s="68">
        <v>9</v>
      </c>
      <c r="I1471" s="68"/>
    </row>
    <row r="1472" spans="2:9" x14ac:dyDescent="0.3">
      <c r="B1472" s="89" t="s">
        <v>9149</v>
      </c>
      <c r="C1472" s="90" t="s">
        <v>9150</v>
      </c>
      <c r="D1472" s="91"/>
      <c r="E1472" s="92"/>
      <c r="F1472" s="92"/>
      <c r="G1472" s="92"/>
      <c r="H1472" s="68">
        <v>5</v>
      </c>
      <c r="I1472" s="68"/>
    </row>
    <row r="1473" spans="2:9" x14ac:dyDescent="0.3">
      <c r="B1473" s="89" t="s">
        <v>9151</v>
      </c>
      <c r="C1473" s="90" t="s">
        <v>9152</v>
      </c>
      <c r="D1473" s="91" t="s">
        <v>6301</v>
      </c>
      <c r="E1473" s="92">
        <v>418.84</v>
      </c>
      <c r="F1473" s="92"/>
      <c r="G1473" s="92">
        <v>418.84</v>
      </c>
      <c r="H1473" s="68">
        <v>9</v>
      </c>
      <c r="I1473" s="68"/>
    </row>
    <row r="1474" spans="2:9" x14ac:dyDescent="0.3">
      <c r="B1474" s="89" t="s">
        <v>9153</v>
      </c>
      <c r="C1474" s="90" t="s">
        <v>9154</v>
      </c>
      <c r="D1474" s="91" t="s">
        <v>6301</v>
      </c>
      <c r="E1474" s="92">
        <v>1056.83</v>
      </c>
      <c r="F1474" s="92"/>
      <c r="G1474" s="92">
        <v>1056.83</v>
      </c>
      <c r="H1474" s="68">
        <v>9</v>
      </c>
      <c r="I1474" s="68"/>
    </row>
    <row r="1475" spans="2:9" x14ac:dyDescent="0.3">
      <c r="B1475" s="89" t="s">
        <v>9155</v>
      </c>
      <c r="C1475" s="90" t="s">
        <v>9156</v>
      </c>
      <c r="D1475" s="91" t="s">
        <v>6301</v>
      </c>
      <c r="E1475" s="92">
        <v>610.73</v>
      </c>
      <c r="F1475" s="92"/>
      <c r="G1475" s="92">
        <v>610.73</v>
      </c>
      <c r="H1475" s="68">
        <v>9</v>
      </c>
      <c r="I1475" s="68"/>
    </row>
    <row r="1476" spans="2:9" x14ac:dyDescent="0.3">
      <c r="B1476" s="89" t="s">
        <v>9157</v>
      </c>
      <c r="C1476" s="90" t="s">
        <v>9158</v>
      </c>
      <c r="D1476" s="91" t="s">
        <v>6301</v>
      </c>
      <c r="E1476" s="92">
        <v>1536.32</v>
      </c>
      <c r="F1476" s="92"/>
      <c r="G1476" s="92">
        <v>1536.32</v>
      </c>
      <c r="H1476" s="68">
        <v>9</v>
      </c>
      <c r="I1476" s="68"/>
    </row>
    <row r="1477" spans="2:9" x14ac:dyDescent="0.3">
      <c r="B1477" s="89" t="s">
        <v>9159</v>
      </c>
      <c r="C1477" s="90" t="s">
        <v>9160</v>
      </c>
      <c r="D1477" s="91"/>
      <c r="E1477" s="92"/>
      <c r="F1477" s="92"/>
      <c r="G1477" s="92"/>
      <c r="H1477" s="68">
        <v>5</v>
      </c>
      <c r="I1477" s="68"/>
    </row>
    <row r="1478" spans="2:9" x14ac:dyDescent="0.3">
      <c r="B1478" s="89" t="s">
        <v>9161</v>
      </c>
      <c r="C1478" s="90" t="s">
        <v>9162</v>
      </c>
      <c r="D1478" s="91" t="s">
        <v>6301</v>
      </c>
      <c r="E1478" s="92">
        <v>455.85</v>
      </c>
      <c r="F1478" s="92"/>
      <c r="G1478" s="92">
        <v>455.85</v>
      </c>
      <c r="H1478" s="68">
        <v>9</v>
      </c>
      <c r="I1478" s="68"/>
    </row>
    <row r="1479" spans="2:9" x14ac:dyDescent="0.3">
      <c r="B1479" s="89" t="s">
        <v>9163</v>
      </c>
      <c r="C1479" s="90" t="s">
        <v>9164</v>
      </c>
      <c r="D1479" s="91" t="s">
        <v>6301</v>
      </c>
      <c r="E1479" s="92">
        <v>557.53</v>
      </c>
      <c r="F1479" s="92">
        <v>16.079999999999998</v>
      </c>
      <c r="G1479" s="92">
        <v>573.61</v>
      </c>
      <c r="H1479" s="68">
        <v>9</v>
      </c>
      <c r="I1479" s="68"/>
    </row>
    <row r="1480" spans="2:9" x14ac:dyDescent="0.3">
      <c r="B1480" s="89" t="s">
        <v>9165</v>
      </c>
      <c r="C1480" s="90" t="s">
        <v>9166</v>
      </c>
      <c r="D1480" s="91"/>
      <c r="E1480" s="92"/>
      <c r="F1480" s="92"/>
      <c r="G1480" s="92"/>
      <c r="H1480" s="68">
        <v>5</v>
      </c>
      <c r="I1480" s="68"/>
    </row>
    <row r="1481" spans="2:9" x14ac:dyDescent="0.3">
      <c r="B1481" s="89" t="s">
        <v>9167</v>
      </c>
      <c r="C1481" s="90" t="s">
        <v>9168</v>
      </c>
      <c r="D1481" s="91" t="s">
        <v>6357</v>
      </c>
      <c r="E1481" s="92">
        <v>1.19</v>
      </c>
      <c r="F1481" s="92">
        <v>3.28</v>
      </c>
      <c r="G1481" s="92">
        <v>4.47</v>
      </c>
      <c r="H1481" s="68">
        <v>9</v>
      </c>
      <c r="I1481" s="68"/>
    </row>
    <row r="1482" spans="2:9" x14ac:dyDescent="0.3">
      <c r="B1482" s="89" t="s">
        <v>9169</v>
      </c>
      <c r="C1482" s="90" t="s">
        <v>9170</v>
      </c>
      <c r="D1482" s="91" t="s">
        <v>6301</v>
      </c>
      <c r="E1482" s="92">
        <v>5.96</v>
      </c>
      <c r="F1482" s="92">
        <v>43.74</v>
      </c>
      <c r="G1482" s="92">
        <v>49.7</v>
      </c>
      <c r="H1482" s="68">
        <v>9</v>
      </c>
      <c r="I1482" s="68"/>
    </row>
    <row r="1483" spans="2:9" x14ac:dyDescent="0.3">
      <c r="B1483" s="89" t="s">
        <v>9171</v>
      </c>
      <c r="C1483" s="90" t="s">
        <v>9172</v>
      </c>
      <c r="D1483" s="91"/>
      <c r="E1483" s="92"/>
      <c r="F1483" s="92"/>
      <c r="G1483" s="92"/>
      <c r="H1483" s="68">
        <v>2</v>
      </c>
      <c r="I1483" s="68"/>
    </row>
    <row r="1484" spans="2:9" x14ac:dyDescent="0.3">
      <c r="B1484" s="89" t="s">
        <v>9173</v>
      </c>
      <c r="C1484" s="90" t="s">
        <v>9174</v>
      </c>
      <c r="D1484" s="91"/>
      <c r="E1484" s="92"/>
      <c r="F1484" s="92"/>
      <c r="G1484" s="92"/>
      <c r="H1484" s="68">
        <v>5</v>
      </c>
      <c r="I1484" s="68"/>
    </row>
    <row r="1485" spans="2:9" x14ac:dyDescent="0.3">
      <c r="B1485" s="89" t="s">
        <v>9175</v>
      </c>
      <c r="C1485" s="90" t="s">
        <v>9176</v>
      </c>
      <c r="D1485" s="91" t="s">
        <v>6301</v>
      </c>
      <c r="E1485" s="92">
        <v>524.49</v>
      </c>
      <c r="F1485" s="92">
        <v>75.86</v>
      </c>
      <c r="G1485" s="92">
        <v>600.35</v>
      </c>
      <c r="H1485" s="68">
        <v>9</v>
      </c>
      <c r="I1485" s="68"/>
    </row>
    <row r="1486" spans="2:9" x14ac:dyDescent="0.3">
      <c r="B1486" s="89" t="s">
        <v>9177</v>
      </c>
      <c r="C1486" s="90" t="s">
        <v>9178</v>
      </c>
      <c r="D1486" s="91" t="s">
        <v>6301</v>
      </c>
      <c r="E1486" s="92">
        <v>400.44</v>
      </c>
      <c r="F1486" s="92">
        <v>75.86</v>
      </c>
      <c r="G1486" s="92">
        <v>476.3</v>
      </c>
      <c r="H1486" s="68">
        <v>9</v>
      </c>
      <c r="I1486" s="68"/>
    </row>
    <row r="1487" spans="2:9" x14ac:dyDescent="0.3">
      <c r="B1487" s="89" t="s">
        <v>9179</v>
      </c>
      <c r="C1487" s="90" t="s">
        <v>9180</v>
      </c>
      <c r="D1487" s="91" t="s">
        <v>6301</v>
      </c>
      <c r="E1487" s="92">
        <v>676.74</v>
      </c>
      <c r="F1487" s="92">
        <v>75.86</v>
      </c>
      <c r="G1487" s="92">
        <v>752.6</v>
      </c>
      <c r="H1487" s="68">
        <v>9</v>
      </c>
      <c r="I1487" s="68"/>
    </row>
    <row r="1488" spans="2:9" x14ac:dyDescent="0.3">
      <c r="B1488" s="89" t="s">
        <v>9181</v>
      </c>
      <c r="C1488" s="90" t="s">
        <v>9182</v>
      </c>
      <c r="D1488" s="91" t="s">
        <v>6301</v>
      </c>
      <c r="E1488" s="92">
        <v>69.430000000000007</v>
      </c>
      <c r="F1488" s="92">
        <v>75.86</v>
      </c>
      <c r="G1488" s="92">
        <v>145.29</v>
      </c>
      <c r="H1488" s="68">
        <v>9</v>
      </c>
      <c r="I1488" s="68"/>
    </row>
    <row r="1489" spans="2:9" x14ac:dyDescent="0.3">
      <c r="B1489" s="89" t="s">
        <v>9183</v>
      </c>
      <c r="C1489" s="90" t="s">
        <v>9184</v>
      </c>
      <c r="D1489" s="91"/>
      <c r="E1489" s="92"/>
      <c r="F1489" s="92"/>
      <c r="G1489" s="92"/>
      <c r="H1489" s="68">
        <v>5</v>
      </c>
      <c r="I1489" s="68"/>
    </row>
    <row r="1490" spans="2:9" x14ac:dyDescent="0.3">
      <c r="B1490" s="89" t="s">
        <v>9185</v>
      </c>
      <c r="C1490" s="90" t="s">
        <v>9186</v>
      </c>
      <c r="D1490" s="91" t="s">
        <v>6301</v>
      </c>
      <c r="E1490" s="92">
        <v>152.54</v>
      </c>
      <c r="F1490" s="92">
        <v>43.74</v>
      </c>
      <c r="G1490" s="92">
        <v>196.28</v>
      </c>
      <c r="H1490" s="68">
        <v>9</v>
      </c>
      <c r="I1490" s="68"/>
    </row>
    <row r="1491" spans="2:9" x14ac:dyDescent="0.3">
      <c r="B1491" s="89" t="s">
        <v>9187</v>
      </c>
      <c r="C1491" s="90" t="s">
        <v>9188</v>
      </c>
      <c r="D1491" s="91"/>
      <c r="E1491" s="92"/>
      <c r="F1491" s="92"/>
      <c r="G1491" s="92"/>
      <c r="H1491" s="68">
        <v>5</v>
      </c>
      <c r="I1491" s="68"/>
    </row>
    <row r="1492" spans="2:9" x14ac:dyDescent="0.3">
      <c r="B1492" s="89" t="s">
        <v>9189</v>
      </c>
      <c r="C1492" s="90" t="s">
        <v>9190</v>
      </c>
      <c r="D1492" s="91" t="s">
        <v>6301</v>
      </c>
      <c r="E1492" s="92">
        <v>2213.59</v>
      </c>
      <c r="F1492" s="92">
        <v>75.06</v>
      </c>
      <c r="G1492" s="92">
        <v>2288.65</v>
      </c>
      <c r="H1492" s="68">
        <v>9</v>
      </c>
      <c r="I1492" s="68"/>
    </row>
    <row r="1493" spans="2:9" ht="28.8" x14ac:dyDescent="0.3">
      <c r="B1493" s="89" t="s">
        <v>9191</v>
      </c>
      <c r="C1493" s="90" t="s">
        <v>9192</v>
      </c>
      <c r="D1493" s="91" t="s">
        <v>6357</v>
      </c>
      <c r="E1493" s="92">
        <v>306.45999999999998</v>
      </c>
      <c r="F1493" s="92">
        <v>59.34</v>
      </c>
      <c r="G1493" s="92">
        <v>365.8</v>
      </c>
      <c r="H1493" s="68">
        <v>9</v>
      </c>
      <c r="I1493" s="68"/>
    </row>
    <row r="1494" spans="2:9" ht="28.8" x14ac:dyDescent="0.3">
      <c r="B1494" s="89" t="s">
        <v>9193</v>
      </c>
      <c r="C1494" s="90" t="s">
        <v>9194</v>
      </c>
      <c r="D1494" s="91" t="s">
        <v>6357</v>
      </c>
      <c r="E1494" s="92">
        <v>64.97</v>
      </c>
      <c r="F1494" s="92">
        <v>19.29</v>
      </c>
      <c r="G1494" s="92">
        <v>84.26</v>
      </c>
      <c r="H1494" s="68">
        <v>9</v>
      </c>
      <c r="I1494" s="68"/>
    </row>
    <row r="1495" spans="2:9" ht="28.8" x14ac:dyDescent="0.3">
      <c r="B1495" s="89" t="s">
        <v>9195</v>
      </c>
      <c r="C1495" s="90" t="s">
        <v>9196</v>
      </c>
      <c r="D1495" s="91" t="s">
        <v>6357</v>
      </c>
      <c r="E1495" s="92">
        <v>150.51</v>
      </c>
      <c r="F1495" s="92">
        <v>8.82</v>
      </c>
      <c r="G1495" s="92">
        <v>159.33000000000001</v>
      </c>
      <c r="H1495" s="68">
        <v>9</v>
      </c>
      <c r="I1495" s="68"/>
    </row>
    <row r="1496" spans="2:9" x14ac:dyDescent="0.3">
      <c r="B1496" s="89" t="s">
        <v>9197</v>
      </c>
      <c r="C1496" s="90" t="s">
        <v>9198</v>
      </c>
      <c r="D1496" s="91" t="s">
        <v>6357</v>
      </c>
      <c r="E1496" s="92">
        <v>73.11</v>
      </c>
      <c r="F1496" s="92">
        <v>4.83</v>
      </c>
      <c r="G1496" s="92">
        <v>77.94</v>
      </c>
      <c r="H1496" s="68">
        <v>9</v>
      </c>
      <c r="I1496" s="68"/>
    </row>
    <row r="1497" spans="2:9" ht="28.8" x14ac:dyDescent="0.3">
      <c r="B1497" s="89" t="s">
        <v>9199</v>
      </c>
      <c r="C1497" s="90" t="s">
        <v>9200</v>
      </c>
      <c r="D1497" s="91" t="s">
        <v>6357</v>
      </c>
      <c r="E1497" s="92">
        <v>146.15</v>
      </c>
      <c r="F1497" s="92">
        <v>52.6</v>
      </c>
      <c r="G1497" s="92">
        <v>198.75</v>
      </c>
      <c r="H1497" s="68">
        <v>9</v>
      </c>
      <c r="I1497" s="68"/>
    </row>
    <row r="1498" spans="2:9" ht="28.8" x14ac:dyDescent="0.3">
      <c r="B1498" s="89" t="s">
        <v>9201</v>
      </c>
      <c r="C1498" s="90" t="s">
        <v>9202</v>
      </c>
      <c r="D1498" s="91" t="s">
        <v>6357</v>
      </c>
      <c r="E1498" s="92">
        <v>108.34</v>
      </c>
      <c r="F1498" s="92">
        <v>26.87</v>
      </c>
      <c r="G1498" s="92">
        <v>135.21</v>
      </c>
      <c r="H1498" s="68">
        <v>9</v>
      </c>
      <c r="I1498" s="68"/>
    </row>
    <row r="1499" spans="2:9" x14ac:dyDescent="0.3">
      <c r="B1499" s="89" t="s">
        <v>9203</v>
      </c>
      <c r="C1499" s="90" t="s">
        <v>9204</v>
      </c>
      <c r="D1499" s="91"/>
      <c r="E1499" s="92"/>
      <c r="F1499" s="92"/>
      <c r="G1499" s="92"/>
      <c r="H1499" s="68">
        <v>2</v>
      </c>
      <c r="I1499" s="68"/>
    </row>
    <row r="1500" spans="2:9" x14ac:dyDescent="0.3">
      <c r="B1500" s="89" t="s">
        <v>9205</v>
      </c>
      <c r="C1500" s="90" t="s">
        <v>9206</v>
      </c>
      <c r="D1500" s="91"/>
      <c r="E1500" s="92"/>
      <c r="F1500" s="92"/>
      <c r="G1500" s="92"/>
      <c r="H1500" s="68">
        <v>5</v>
      </c>
      <c r="I1500" s="68"/>
    </row>
    <row r="1501" spans="2:9" ht="28.8" x14ac:dyDescent="0.3">
      <c r="B1501" s="89" t="s">
        <v>9207</v>
      </c>
      <c r="C1501" s="90" t="s">
        <v>9208</v>
      </c>
      <c r="D1501" s="91" t="s">
        <v>6560</v>
      </c>
      <c r="E1501" s="92">
        <v>257.68</v>
      </c>
      <c r="F1501" s="92">
        <v>48.24</v>
      </c>
      <c r="G1501" s="92">
        <v>305.92</v>
      </c>
      <c r="H1501" s="68">
        <v>9</v>
      </c>
      <c r="I1501" s="68"/>
    </row>
    <row r="1502" spans="2:9" ht="28.8" x14ac:dyDescent="0.3">
      <c r="B1502" s="89" t="s">
        <v>9209</v>
      </c>
      <c r="C1502" s="90" t="s">
        <v>9210</v>
      </c>
      <c r="D1502" s="91" t="s">
        <v>6560</v>
      </c>
      <c r="E1502" s="92">
        <v>493.05</v>
      </c>
      <c r="F1502" s="92">
        <v>64.319999999999993</v>
      </c>
      <c r="G1502" s="92">
        <v>557.37</v>
      </c>
      <c r="H1502" s="68">
        <v>9</v>
      </c>
      <c r="I1502" s="68"/>
    </row>
    <row r="1503" spans="2:9" ht="28.8" x14ac:dyDescent="0.3">
      <c r="B1503" s="89" t="s">
        <v>9211</v>
      </c>
      <c r="C1503" s="90" t="s">
        <v>9212</v>
      </c>
      <c r="D1503" s="91" t="s">
        <v>6560</v>
      </c>
      <c r="E1503" s="92">
        <v>191.86</v>
      </c>
      <c r="F1503" s="92">
        <v>48.24</v>
      </c>
      <c r="G1503" s="92">
        <v>240.1</v>
      </c>
      <c r="H1503" s="68">
        <v>9</v>
      </c>
      <c r="I1503" s="68"/>
    </row>
    <row r="1504" spans="2:9" ht="28.8" x14ac:dyDescent="0.3">
      <c r="B1504" s="89" t="s">
        <v>9213</v>
      </c>
      <c r="C1504" s="90" t="s">
        <v>9214</v>
      </c>
      <c r="D1504" s="91" t="s">
        <v>6560</v>
      </c>
      <c r="E1504" s="92">
        <v>387.75</v>
      </c>
      <c r="F1504" s="92">
        <v>64.319999999999993</v>
      </c>
      <c r="G1504" s="92">
        <v>452.07</v>
      </c>
      <c r="H1504" s="68">
        <v>9</v>
      </c>
      <c r="I1504" s="68"/>
    </row>
    <row r="1505" spans="2:9" x14ac:dyDescent="0.3">
      <c r="B1505" s="89" t="s">
        <v>9215</v>
      </c>
      <c r="C1505" s="90" t="s">
        <v>9216</v>
      </c>
      <c r="D1505" s="91" t="s">
        <v>6560</v>
      </c>
      <c r="E1505" s="92">
        <v>158.51</v>
      </c>
      <c r="F1505" s="92">
        <v>48.24</v>
      </c>
      <c r="G1505" s="92">
        <v>206.75</v>
      </c>
      <c r="H1505" s="68">
        <v>9</v>
      </c>
      <c r="I1505" s="68"/>
    </row>
    <row r="1506" spans="2:9" x14ac:dyDescent="0.3">
      <c r="B1506" s="89" t="s">
        <v>9217</v>
      </c>
      <c r="C1506" s="90" t="s">
        <v>9218</v>
      </c>
      <c r="D1506" s="91" t="s">
        <v>6560</v>
      </c>
      <c r="E1506" s="92">
        <v>201.92</v>
      </c>
      <c r="F1506" s="92"/>
      <c r="G1506" s="92">
        <v>201.92</v>
      </c>
      <c r="H1506" s="68">
        <v>9</v>
      </c>
      <c r="I1506" s="68"/>
    </row>
    <row r="1507" spans="2:9" x14ac:dyDescent="0.3">
      <c r="B1507" s="89" t="s">
        <v>9219</v>
      </c>
      <c r="C1507" s="90" t="s">
        <v>9220</v>
      </c>
      <c r="D1507" s="91" t="s">
        <v>6560</v>
      </c>
      <c r="E1507" s="92">
        <v>333.46</v>
      </c>
      <c r="F1507" s="92"/>
      <c r="G1507" s="92">
        <v>333.46</v>
      </c>
      <c r="H1507" s="68">
        <v>9</v>
      </c>
      <c r="I1507" s="68"/>
    </row>
    <row r="1508" spans="2:9" x14ac:dyDescent="0.3">
      <c r="B1508" s="89" t="s">
        <v>9221</v>
      </c>
      <c r="C1508" s="90" t="s">
        <v>9222</v>
      </c>
      <c r="D1508" s="91" t="s">
        <v>6249</v>
      </c>
      <c r="E1508" s="92">
        <v>317.36</v>
      </c>
      <c r="F1508" s="92">
        <v>54.59</v>
      </c>
      <c r="G1508" s="92">
        <v>371.95</v>
      </c>
      <c r="H1508" s="68">
        <v>9</v>
      </c>
      <c r="I1508" s="68"/>
    </row>
    <row r="1509" spans="2:9" x14ac:dyDescent="0.3">
      <c r="B1509" s="89" t="s">
        <v>9223</v>
      </c>
      <c r="C1509" s="90" t="s">
        <v>9224</v>
      </c>
      <c r="D1509" s="91" t="s">
        <v>6560</v>
      </c>
      <c r="E1509" s="92">
        <v>444.57</v>
      </c>
      <c r="F1509" s="92">
        <v>54.59</v>
      </c>
      <c r="G1509" s="92">
        <v>499.16</v>
      </c>
      <c r="H1509" s="68">
        <v>9</v>
      </c>
      <c r="I1509" s="68"/>
    </row>
    <row r="1510" spans="2:9" x14ac:dyDescent="0.3">
      <c r="B1510" s="89" t="s">
        <v>9225</v>
      </c>
      <c r="C1510" s="90" t="s">
        <v>9226</v>
      </c>
      <c r="D1510" s="91" t="s">
        <v>6249</v>
      </c>
      <c r="E1510" s="92">
        <v>301.55</v>
      </c>
      <c r="F1510" s="92">
        <v>15.41</v>
      </c>
      <c r="G1510" s="92">
        <v>316.95999999999998</v>
      </c>
      <c r="H1510" s="68">
        <v>9</v>
      </c>
      <c r="I1510" s="68"/>
    </row>
    <row r="1511" spans="2:9" x14ac:dyDescent="0.3">
      <c r="B1511" s="89" t="s">
        <v>9227</v>
      </c>
      <c r="C1511" s="90" t="s">
        <v>9228</v>
      </c>
      <c r="D1511" s="91" t="s">
        <v>6249</v>
      </c>
      <c r="E1511" s="92">
        <v>284.99</v>
      </c>
      <c r="F1511" s="92">
        <v>15.41</v>
      </c>
      <c r="G1511" s="92">
        <v>300.39999999999998</v>
      </c>
      <c r="H1511" s="68">
        <v>9</v>
      </c>
      <c r="I1511" s="68"/>
    </row>
    <row r="1512" spans="2:9" x14ac:dyDescent="0.3">
      <c r="B1512" s="89" t="s">
        <v>9229</v>
      </c>
      <c r="C1512" s="90" t="s">
        <v>9230</v>
      </c>
      <c r="D1512" s="91" t="s">
        <v>6249</v>
      </c>
      <c r="E1512" s="92">
        <v>4308.29</v>
      </c>
      <c r="F1512" s="92">
        <v>38.51</v>
      </c>
      <c r="G1512" s="92">
        <v>4346.8</v>
      </c>
      <c r="H1512" s="68">
        <v>9</v>
      </c>
      <c r="I1512" s="68"/>
    </row>
    <row r="1513" spans="2:9" x14ac:dyDescent="0.3">
      <c r="B1513" s="89" t="s">
        <v>9231</v>
      </c>
      <c r="C1513" s="90" t="s">
        <v>9232</v>
      </c>
      <c r="D1513" s="91" t="s">
        <v>6249</v>
      </c>
      <c r="E1513" s="92">
        <v>509.94</v>
      </c>
      <c r="F1513" s="92">
        <v>28.88</v>
      </c>
      <c r="G1513" s="92">
        <v>538.82000000000005</v>
      </c>
      <c r="H1513" s="68">
        <v>9</v>
      </c>
      <c r="I1513" s="68"/>
    </row>
    <row r="1514" spans="2:9" x14ac:dyDescent="0.3">
      <c r="B1514" s="89" t="s">
        <v>9233</v>
      </c>
      <c r="C1514" s="90" t="s">
        <v>9234</v>
      </c>
      <c r="D1514" s="91" t="s">
        <v>6249</v>
      </c>
      <c r="E1514" s="92">
        <v>26.29</v>
      </c>
      <c r="F1514" s="92">
        <v>9.65</v>
      </c>
      <c r="G1514" s="92">
        <v>35.94</v>
      </c>
      <c r="H1514" s="68">
        <v>9</v>
      </c>
      <c r="I1514" s="68"/>
    </row>
    <row r="1515" spans="2:9" x14ac:dyDescent="0.3">
      <c r="B1515" s="89" t="s">
        <v>9235</v>
      </c>
      <c r="C1515" s="90" t="s">
        <v>9236</v>
      </c>
      <c r="D1515" s="91" t="s">
        <v>6560</v>
      </c>
      <c r="E1515" s="92">
        <v>1101.03</v>
      </c>
      <c r="F1515" s="92">
        <v>4.8</v>
      </c>
      <c r="G1515" s="92">
        <v>1105.83</v>
      </c>
      <c r="H1515" s="68">
        <v>9</v>
      </c>
      <c r="I1515" s="68"/>
    </row>
    <row r="1516" spans="2:9" ht="28.8" x14ac:dyDescent="0.3">
      <c r="B1516" s="89" t="s">
        <v>9237</v>
      </c>
      <c r="C1516" s="90" t="s">
        <v>9238</v>
      </c>
      <c r="D1516" s="91" t="s">
        <v>6560</v>
      </c>
      <c r="E1516" s="92">
        <v>1581.77</v>
      </c>
      <c r="F1516" s="92">
        <v>4.8</v>
      </c>
      <c r="G1516" s="92">
        <v>1586.57</v>
      </c>
      <c r="H1516" s="68">
        <v>9</v>
      </c>
      <c r="I1516" s="68"/>
    </row>
    <row r="1517" spans="2:9" ht="28.8" x14ac:dyDescent="0.3">
      <c r="B1517" s="89" t="s">
        <v>9239</v>
      </c>
      <c r="C1517" s="90" t="s">
        <v>9240</v>
      </c>
      <c r="D1517" s="91" t="s">
        <v>6560</v>
      </c>
      <c r="E1517" s="92">
        <v>1224.19</v>
      </c>
      <c r="F1517" s="92">
        <v>4.8</v>
      </c>
      <c r="G1517" s="92">
        <v>1228.99</v>
      </c>
      <c r="H1517" s="68">
        <v>9</v>
      </c>
      <c r="I1517" s="68"/>
    </row>
    <row r="1518" spans="2:9" x14ac:dyDescent="0.3">
      <c r="B1518" s="89" t="s">
        <v>9241</v>
      </c>
      <c r="C1518" s="90" t="s">
        <v>9242</v>
      </c>
      <c r="D1518" s="91" t="s">
        <v>6249</v>
      </c>
      <c r="E1518" s="92">
        <v>998.57</v>
      </c>
      <c r="F1518" s="92">
        <v>38.51</v>
      </c>
      <c r="G1518" s="92">
        <v>1037.08</v>
      </c>
      <c r="H1518" s="68">
        <v>9</v>
      </c>
      <c r="I1518" s="68"/>
    </row>
    <row r="1519" spans="2:9" ht="28.8" x14ac:dyDescent="0.3">
      <c r="B1519" s="89" t="s">
        <v>9243</v>
      </c>
      <c r="C1519" s="90" t="s">
        <v>9244</v>
      </c>
      <c r="D1519" s="91" t="s">
        <v>6249</v>
      </c>
      <c r="E1519" s="92">
        <v>895.11</v>
      </c>
      <c r="F1519" s="92">
        <v>77.02</v>
      </c>
      <c r="G1519" s="92">
        <v>972.13</v>
      </c>
      <c r="H1519" s="68">
        <v>9</v>
      </c>
      <c r="I1519" s="68"/>
    </row>
    <row r="1520" spans="2:9" ht="28.8" x14ac:dyDescent="0.3">
      <c r="B1520" s="89" t="s">
        <v>9245</v>
      </c>
      <c r="C1520" s="90" t="s">
        <v>9246</v>
      </c>
      <c r="D1520" s="91" t="s">
        <v>6249</v>
      </c>
      <c r="E1520" s="92">
        <v>289.77999999999997</v>
      </c>
      <c r="F1520" s="92">
        <v>48.24</v>
      </c>
      <c r="G1520" s="92">
        <v>338.02</v>
      </c>
      <c r="H1520" s="68">
        <v>9</v>
      </c>
      <c r="I1520" s="68"/>
    </row>
    <row r="1521" spans="2:9" x14ac:dyDescent="0.3">
      <c r="B1521" s="89" t="s">
        <v>9247</v>
      </c>
      <c r="C1521" s="90" t="s">
        <v>9248</v>
      </c>
      <c r="D1521" s="91"/>
      <c r="E1521" s="92"/>
      <c r="F1521" s="92"/>
      <c r="G1521" s="92"/>
      <c r="H1521" s="68">
        <v>5</v>
      </c>
      <c r="I1521" s="68"/>
    </row>
    <row r="1522" spans="2:9" x14ac:dyDescent="0.3">
      <c r="B1522" s="89" t="s">
        <v>9249</v>
      </c>
      <c r="C1522" s="90" t="s">
        <v>9250</v>
      </c>
      <c r="D1522" s="91" t="s">
        <v>6249</v>
      </c>
      <c r="E1522" s="92">
        <v>19.3</v>
      </c>
      <c r="F1522" s="92"/>
      <c r="G1522" s="92">
        <v>19.3</v>
      </c>
      <c r="H1522" s="68">
        <v>9</v>
      </c>
      <c r="I1522" s="68"/>
    </row>
    <row r="1523" spans="2:9" x14ac:dyDescent="0.3">
      <c r="B1523" s="89" t="s">
        <v>9251</v>
      </c>
      <c r="C1523" s="90" t="s">
        <v>9252</v>
      </c>
      <c r="D1523" s="91" t="s">
        <v>6249</v>
      </c>
      <c r="E1523" s="92">
        <v>27.93</v>
      </c>
      <c r="F1523" s="92"/>
      <c r="G1523" s="92">
        <v>27.93</v>
      </c>
      <c r="H1523" s="68">
        <v>9</v>
      </c>
      <c r="I1523" s="68"/>
    </row>
    <row r="1524" spans="2:9" x14ac:dyDescent="0.3">
      <c r="B1524" s="89" t="s">
        <v>9253</v>
      </c>
      <c r="C1524" s="90" t="s">
        <v>9254</v>
      </c>
      <c r="D1524" s="91" t="s">
        <v>6249</v>
      </c>
      <c r="E1524" s="92">
        <v>47.95</v>
      </c>
      <c r="F1524" s="92"/>
      <c r="G1524" s="92">
        <v>47.95</v>
      </c>
      <c r="H1524" s="68">
        <v>9</v>
      </c>
      <c r="I1524" s="68"/>
    </row>
    <row r="1525" spans="2:9" ht="28.8" x14ac:dyDescent="0.3">
      <c r="B1525" s="89" t="s">
        <v>9255</v>
      </c>
      <c r="C1525" s="90" t="s">
        <v>9256</v>
      </c>
      <c r="D1525" s="91" t="s">
        <v>6249</v>
      </c>
      <c r="E1525" s="92">
        <v>163.61000000000001</v>
      </c>
      <c r="F1525" s="92"/>
      <c r="G1525" s="92">
        <v>163.61000000000001</v>
      </c>
      <c r="H1525" s="68">
        <v>9</v>
      </c>
      <c r="I1525" s="68"/>
    </row>
    <row r="1526" spans="2:9" x14ac:dyDescent="0.3">
      <c r="B1526" s="89" t="s">
        <v>9257</v>
      </c>
      <c r="C1526" s="90" t="s">
        <v>9258</v>
      </c>
      <c r="D1526" s="91" t="s">
        <v>6249</v>
      </c>
      <c r="E1526" s="92">
        <v>74.36</v>
      </c>
      <c r="F1526" s="92"/>
      <c r="G1526" s="92">
        <v>74.36</v>
      </c>
      <c r="H1526" s="68">
        <v>9</v>
      </c>
      <c r="I1526" s="68"/>
    </row>
    <row r="1527" spans="2:9" x14ac:dyDescent="0.3">
      <c r="B1527" s="89" t="s">
        <v>9259</v>
      </c>
      <c r="C1527" s="90" t="s">
        <v>9260</v>
      </c>
      <c r="D1527" s="91"/>
      <c r="E1527" s="92"/>
      <c r="F1527" s="92"/>
      <c r="G1527" s="92"/>
      <c r="H1527" s="68">
        <v>5</v>
      </c>
      <c r="I1527" s="68"/>
    </row>
    <row r="1528" spans="2:9" x14ac:dyDescent="0.3">
      <c r="B1528" s="89" t="s">
        <v>9261</v>
      </c>
      <c r="C1528" s="90" t="s">
        <v>9262</v>
      </c>
      <c r="D1528" s="91" t="s">
        <v>6249</v>
      </c>
      <c r="E1528" s="92"/>
      <c r="F1528" s="92">
        <v>48.24</v>
      </c>
      <c r="G1528" s="92">
        <v>48.24</v>
      </c>
      <c r="H1528" s="68">
        <v>9</v>
      </c>
      <c r="I1528" s="68"/>
    </row>
    <row r="1529" spans="2:9" x14ac:dyDescent="0.3">
      <c r="B1529" s="89" t="s">
        <v>9263</v>
      </c>
      <c r="C1529" s="90" t="s">
        <v>9264</v>
      </c>
      <c r="D1529" s="91" t="s">
        <v>6249</v>
      </c>
      <c r="E1529" s="92">
        <v>779.78</v>
      </c>
      <c r="F1529" s="92">
        <v>38.51</v>
      </c>
      <c r="G1529" s="92">
        <v>818.29</v>
      </c>
      <c r="H1529" s="68">
        <v>9</v>
      </c>
      <c r="I1529" s="68"/>
    </row>
    <row r="1530" spans="2:9" x14ac:dyDescent="0.3">
      <c r="B1530" s="89" t="s">
        <v>9265</v>
      </c>
      <c r="C1530" s="90" t="s">
        <v>9266</v>
      </c>
      <c r="D1530" s="91" t="s">
        <v>6249</v>
      </c>
      <c r="E1530" s="92"/>
      <c r="F1530" s="92">
        <v>41.49</v>
      </c>
      <c r="G1530" s="92">
        <v>41.49</v>
      </c>
      <c r="H1530" s="68">
        <v>9</v>
      </c>
      <c r="I1530" s="68"/>
    </row>
    <row r="1531" spans="2:9" x14ac:dyDescent="0.3">
      <c r="B1531" s="89" t="s">
        <v>9267</v>
      </c>
      <c r="C1531" s="90" t="s">
        <v>9268</v>
      </c>
      <c r="D1531" s="91" t="s">
        <v>6560</v>
      </c>
      <c r="E1531" s="92">
        <v>1298.33</v>
      </c>
      <c r="F1531" s="92">
        <v>50.07</v>
      </c>
      <c r="G1531" s="92">
        <v>1348.4</v>
      </c>
      <c r="H1531" s="68">
        <v>9</v>
      </c>
      <c r="I1531" s="68"/>
    </row>
    <row r="1532" spans="2:9" x14ac:dyDescent="0.3">
      <c r="B1532" s="89" t="s">
        <v>9269</v>
      </c>
      <c r="C1532" s="90" t="s">
        <v>9270</v>
      </c>
      <c r="D1532" s="91" t="s">
        <v>6249</v>
      </c>
      <c r="E1532" s="92"/>
      <c r="F1532" s="92">
        <v>5.47</v>
      </c>
      <c r="G1532" s="92">
        <v>5.47</v>
      </c>
      <c r="H1532" s="68">
        <v>9</v>
      </c>
      <c r="I1532" s="68"/>
    </row>
    <row r="1533" spans="2:9" x14ac:dyDescent="0.3">
      <c r="B1533" s="89" t="s">
        <v>9271</v>
      </c>
      <c r="C1533" s="90" t="s">
        <v>9272</v>
      </c>
      <c r="D1533" s="91" t="s">
        <v>6560</v>
      </c>
      <c r="E1533" s="92">
        <v>378.7</v>
      </c>
      <c r="F1533" s="92">
        <v>96.48</v>
      </c>
      <c r="G1533" s="92">
        <v>475.18</v>
      </c>
      <c r="H1533" s="68">
        <v>9</v>
      </c>
      <c r="I1533" s="68"/>
    </row>
    <row r="1534" spans="2:9" x14ac:dyDescent="0.3">
      <c r="B1534" s="89" t="s">
        <v>9273</v>
      </c>
      <c r="C1534" s="90" t="s">
        <v>9274</v>
      </c>
      <c r="D1534" s="91" t="s">
        <v>6249</v>
      </c>
      <c r="E1534" s="92">
        <v>137.84</v>
      </c>
      <c r="F1534" s="92">
        <v>18.559999999999999</v>
      </c>
      <c r="G1534" s="92">
        <v>156.4</v>
      </c>
      <c r="H1534" s="68">
        <v>9</v>
      </c>
      <c r="I1534" s="68"/>
    </row>
    <row r="1535" spans="2:9" x14ac:dyDescent="0.3">
      <c r="B1535" s="89" t="s">
        <v>9275</v>
      </c>
      <c r="C1535" s="90" t="s">
        <v>9276</v>
      </c>
      <c r="D1535" s="91" t="s">
        <v>6560</v>
      </c>
      <c r="E1535" s="92">
        <v>3737.59</v>
      </c>
      <c r="F1535" s="92">
        <v>115.53</v>
      </c>
      <c r="G1535" s="92">
        <v>3853.12</v>
      </c>
      <c r="H1535" s="68">
        <v>9</v>
      </c>
      <c r="I1535" s="68"/>
    </row>
    <row r="1536" spans="2:9" x14ac:dyDescent="0.3">
      <c r="B1536" s="89" t="s">
        <v>9277</v>
      </c>
      <c r="C1536" s="90" t="s">
        <v>9278</v>
      </c>
      <c r="D1536" s="91" t="s">
        <v>6249</v>
      </c>
      <c r="E1536" s="92">
        <v>373.57</v>
      </c>
      <c r="F1536" s="92">
        <v>38.51</v>
      </c>
      <c r="G1536" s="92">
        <v>412.08</v>
      </c>
      <c r="H1536" s="68">
        <v>9</v>
      </c>
      <c r="I1536" s="68"/>
    </row>
    <row r="1537" spans="2:9" x14ac:dyDescent="0.3">
      <c r="B1537" s="89" t="s">
        <v>9279</v>
      </c>
      <c r="C1537" s="90" t="s">
        <v>9280</v>
      </c>
      <c r="D1537" s="91" t="s">
        <v>6249</v>
      </c>
      <c r="E1537" s="92">
        <v>237.98</v>
      </c>
      <c r="F1537" s="92">
        <v>28.88</v>
      </c>
      <c r="G1537" s="92">
        <v>266.86</v>
      </c>
      <c r="H1537" s="68">
        <v>9</v>
      </c>
      <c r="I1537" s="68"/>
    </row>
    <row r="1538" spans="2:9" x14ac:dyDescent="0.3">
      <c r="B1538" s="89" t="s">
        <v>9281</v>
      </c>
      <c r="C1538" s="90" t="s">
        <v>9282</v>
      </c>
      <c r="D1538" s="91" t="s">
        <v>6249</v>
      </c>
      <c r="E1538" s="92">
        <v>78.3</v>
      </c>
      <c r="F1538" s="92">
        <v>6.55</v>
      </c>
      <c r="G1538" s="92">
        <v>84.85</v>
      </c>
      <c r="H1538" s="68">
        <v>9</v>
      </c>
      <c r="I1538" s="68"/>
    </row>
    <row r="1539" spans="2:9" x14ac:dyDescent="0.3">
      <c r="B1539" s="89" t="s">
        <v>9283</v>
      </c>
      <c r="C1539" s="90" t="s">
        <v>9284</v>
      </c>
      <c r="D1539" s="91" t="s">
        <v>6249</v>
      </c>
      <c r="E1539" s="92">
        <v>56.87</v>
      </c>
      <c r="F1539" s="92">
        <v>6.55</v>
      </c>
      <c r="G1539" s="92">
        <v>63.42</v>
      </c>
      <c r="H1539" s="68">
        <v>9</v>
      </c>
      <c r="I1539" s="68"/>
    </row>
    <row r="1540" spans="2:9" x14ac:dyDescent="0.3">
      <c r="B1540" s="89" t="s">
        <v>9285</v>
      </c>
      <c r="C1540" s="90" t="s">
        <v>9286</v>
      </c>
      <c r="D1540" s="91" t="s">
        <v>6249</v>
      </c>
      <c r="E1540" s="92">
        <v>189.76</v>
      </c>
      <c r="F1540" s="92">
        <v>6.55</v>
      </c>
      <c r="G1540" s="92">
        <v>196.31</v>
      </c>
      <c r="H1540" s="68">
        <v>9</v>
      </c>
      <c r="I1540" s="68"/>
    </row>
    <row r="1541" spans="2:9" x14ac:dyDescent="0.3">
      <c r="B1541" s="89" t="s">
        <v>9287</v>
      </c>
      <c r="C1541" s="90" t="s">
        <v>9288</v>
      </c>
      <c r="D1541" s="91" t="s">
        <v>6560</v>
      </c>
      <c r="E1541" s="92">
        <v>25.62</v>
      </c>
      <c r="F1541" s="92">
        <v>5.47</v>
      </c>
      <c r="G1541" s="92">
        <v>31.09</v>
      </c>
      <c r="H1541" s="68">
        <v>9</v>
      </c>
      <c r="I1541" s="68"/>
    </row>
    <row r="1542" spans="2:9" x14ac:dyDescent="0.3">
      <c r="B1542" s="89" t="s">
        <v>9289</v>
      </c>
      <c r="C1542" s="90" t="s">
        <v>9290</v>
      </c>
      <c r="D1542" s="91" t="s">
        <v>6249</v>
      </c>
      <c r="E1542" s="92">
        <v>38.47</v>
      </c>
      <c r="F1542" s="92">
        <v>5.47</v>
      </c>
      <c r="G1542" s="92">
        <v>43.94</v>
      </c>
      <c r="H1542" s="68">
        <v>9</v>
      </c>
      <c r="I1542" s="68"/>
    </row>
    <row r="1543" spans="2:9" ht="28.8" x14ac:dyDescent="0.3">
      <c r="B1543" s="89" t="s">
        <v>9291</v>
      </c>
      <c r="C1543" s="90" t="s">
        <v>9292</v>
      </c>
      <c r="D1543" s="91" t="s">
        <v>6249</v>
      </c>
      <c r="E1543" s="92">
        <v>49.54</v>
      </c>
      <c r="F1543" s="92">
        <v>5.47</v>
      </c>
      <c r="G1543" s="92">
        <v>55.01</v>
      </c>
      <c r="H1543" s="68">
        <v>9</v>
      </c>
      <c r="I1543" s="68"/>
    </row>
    <row r="1544" spans="2:9" x14ac:dyDescent="0.3">
      <c r="B1544" s="89" t="s">
        <v>9293</v>
      </c>
      <c r="C1544" s="90" t="s">
        <v>9294</v>
      </c>
      <c r="D1544" s="91" t="s">
        <v>6560</v>
      </c>
      <c r="E1544" s="92">
        <v>204.67</v>
      </c>
      <c r="F1544" s="92">
        <v>11.58</v>
      </c>
      <c r="G1544" s="92">
        <v>216.25</v>
      </c>
      <c r="H1544" s="68">
        <v>9</v>
      </c>
      <c r="I1544" s="68"/>
    </row>
    <row r="1545" spans="2:9" x14ac:dyDescent="0.3">
      <c r="B1545" s="89" t="s">
        <v>9295</v>
      </c>
      <c r="C1545" s="90" t="s">
        <v>9296</v>
      </c>
      <c r="D1545" s="91" t="s">
        <v>6249</v>
      </c>
      <c r="E1545" s="92">
        <v>53.51</v>
      </c>
      <c r="F1545" s="92">
        <v>6.55</v>
      </c>
      <c r="G1545" s="92">
        <v>60.06</v>
      </c>
      <c r="H1545" s="68">
        <v>9</v>
      </c>
      <c r="I1545" s="68"/>
    </row>
    <row r="1546" spans="2:9" x14ac:dyDescent="0.3">
      <c r="B1546" s="89" t="s">
        <v>9297</v>
      </c>
      <c r="C1546" s="90" t="s">
        <v>9298</v>
      </c>
      <c r="D1546" s="91" t="s">
        <v>6249</v>
      </c>
      <c r="E1546" s="92">
        <v>89.42</v>
      </c>
      <c r="F1546" s="92">
        <v>6.55</v>
      </c>
      <c r="G1546" s="92">
        <v>95.97</v>
      </c>
      <c r="H1546" s="68">
        <v>9</v>
      </c>
      <c r="I1546" s="68"/>
    </row>
    <row r="1547" spans="2:9" x14ac:dyDescent="0.3">
      <c r="B1547" s="89" t="s">
        <v>9299</v>
      </c>
      <c r="C1547" s="90" t="s">
        <v>9300</v>
      </c>
      <c r="D1547" s="91" t="s">
        <v>6249</v>
      </c>
      <c r="E1547" s="92">
        <v>190.87</v>
      </c>
      <c r="F1547" s="92">
        <v>4.8</v>
      </c>
      <c r="G1547" s="92">
        <v>195.67</v>
      </c>
      <c r="H1547" s="68">
        <v>9</v>
      </c>
      <c r="I1547" s="68"/>
    </row>
    <row r="1548" spans="2:9" x14ac:dyDescent="0.3">
      <c r="B1548" s="89" t="s">
        <v>9301</v>
      </c>
      <c r="C1548" s="90" t="s">
        <v>9302</v>
      </c>
      <c r="D1548" s="91" t="s">
        <v>6249</v>
      </c>
      <c r="E1548" s="92">
        <v>177.65</v>
      </c>
      <c r="F1548" s="92">
        <v>6.55</v>
      </c>
      <c r="G1548" s="92">
        <v>184.2</v>
      </c>
      <c r="H1548" s="68">
        <v>9</v>
      </c>
      <c r="I1548" s="68"/>
    </row>
    <row r="1549" spans="2:9" ht="28.8" x14ac:dyDescent="0.3">
      <c r="B1549" s="89" t="s">
        <v>9303</v>
      </c>
      <c r="C1549" s="90" t="s">
        <v>9304</v>
      </c>
      <c r="D1549" s="91" t="s">
        <v>6249</v>
      </c>
      <c r="E1549" s="92">
        <v>1059.31</v>
      </c>
      <c r="F1549" s="92">
        <v>57.77</v>
      </c>
      <c r="G1549" s="92">
        <v>1117.08</v>
      </c>
      <c r="H1549" s="68">
        <v>9</v>
      </c>
      <c r="I1549" s="68"/>
    </row>
    <row r="1550" spans="2:9" x14ac:dyDescent="0.3">
      <c r="B1550" s="89" t="s">
        <v>9305</v>
      </c>
      <c r="C1550" s="90" t="s">
        <v>9306</v>
      </c>
      <c r="D1550" s="91" t="s">
        <v>6249</v>
      </c>
      <c r="E1550" s="92">
        <v>25.75</v>
      </c>
      <c r="F1550" s="92">
        <v>37.119999999999997</v>
      </c>
      <c r="G1550" s="92">
        <v>62.87</v>
      </c>
      <c r="H1550" s="68">
        <v>9</v>
      </c>
      <c r="I1550" s="68"/>
    </row>
    <row r="1551" spans="2:9" x14ac:dyDescent="0.3">
      <c r="B1551" s="89" t="s">
        <v>9307</v>
      </c>
      <c r="C1551" s="90" t="s">
        <v>9308</v>
      </c>
      <c r="D1551" s="91" t="s">
        <v>6249</v>
      </c>
      <c r="E1551" s="92">
        <v>177.99</v>
      </c>
      <c r="F1551" s="92">
        <v>6.55</v>
      </c>
      <c r="G1551" s="92">
        <v>184.54</v>
      </c>
      <c r="H1551" s="68">
        <v>9</v>
      </c>
      <c r="I1551" s="68"/>
    </row>
    <row r="1552" spans="2:9" x14ac:dyDescent="0.3">
      <c r="B1552" s="89" t="s">
        <v>9309</v>
      </c>
      <c r="C1552" s="90" t="s">
        <v>9310</v>
      </c>
      <c r="D1552" s="91" t="s">
        <v>6249</v>
      </c>
      <c r="E1552" s="92">
        <v>9645.98</v>
      </c>
      <c r="F1552" s="92"/>
      <c r="G1552" s="92">
        <v>9645.98</v>
      </c>
      <c r="H1552" s="68">
        <v>9</v>
      </c>
      <c r="I1552" s="68"/>
    </row>
    <row r="1553" spans="2:9" ht="28.8" x14ac:dyDescent="0.3">
      <c r="B1553" s="89" t="s">
        <v>9311</v>
      </c>
      <c r="C1553" s="90" t="s">
        <v>9312</v>
      </c>
      <c r="D1553" s="91" t="s">
        <v>6249</v>
      </c>
      <c r="E1553" s="92">
        <v>13602.09</v>
      </c>
      <c r="F1553" s="92"/>
      <c r="G1553" s="92">
        <v>13602.09</v>
      </c>
      <c r="H1553" s="68">
        <v>9</v>
      </c>
      <c r="I1553" s="68"/>
    </row>
    <row r="1554" spans="2:9" ht="28.8" x14ac:dyDescent="0.3">
      <c r="B1554" s="89" t="s">
        <v>9313</v>
      </c>
      <c r="C1554" s="90" t="s">
        <v>9314</v>
      </c>
      <c r="D1554" s="91" t="s">
        <v>6560</v>
      </c>
      <c r="E1554" s="92">
        <v>805.38</v>
      </c>
      <c r="F1554" s="92">
        <v>77.02</v>
      </c>
      <c r="G1554" s="92">
        <v>882.4</v>
      </c>
      <c r="H1554" s="68">
        <v>9</v>
      </c>
      <c r="I1554" s="68"/>
    </row>
    <row r="1555" spans="2:9" ht="28.8" x14ac:dyDescent="0.3">
      <c r="B1555" s="89" t="s">
        <v>9315</v>
      </c>
      <c r="C1555" s="90" t="s">
        <v>9316</v>
      </c>
      <c r="D1555" s="91" t="s">
        <v>6560</v>
      </c>
      <c r="E1555" s="92">
        <v>1603.55</v>
      </c>
      <c r="F1555" s="92">
        <v>154.04</v>
      </c>
      <c r="G1555" s="92">
        <v>1757.59</v>
      </c>
      <c r="H1555" s="68">
        <v>9</v>
      </c>
      <c r="I1555" s="68"/>
    </row>
    <row r="1556" spans="2:9" ht="28.8" x14ac:dyDescent="0.3">
      <c r="B1556" s="89" t="s">
        <v>9317</v>
      </c>
      <c r="C1556" s="90" t="s">
        <v>9318</v>
      </c>
      <c r="D1556" s="91" t="s">
        <v>6560</v>
      </c>
      <c r="E1556" s="92">
        <v>1179.31</v>
      </c>
      <c r="F1556" s="92">
        <v>154.04</v>
      </c>
      <c r="G1556" s="92">
        <v>1333.35</v>
      </c>
      <c r="H1556" s="68">
        <v>9</v>
      </c>
      <c r="I1556" s="68"/>
    </row>
    <row r="1557" spans="2:9" ht="28.8" x14ac:dyDescent="0.3">
      <c r="B1557" s="89" t="s">
        <v>9319</v>
      </c>
      <c r="C1557" s="90" t="s">
        <v>9320</v>
      </c>
      <c r="D1557" s="91" t="s">
        <v>6560</v>
      </c>
      <c r="E1557" s="92">
        <v>1318.78</v>
      </c>
      <c r="F1557" s="92">
        <v>154.04</v>
      </c>
      <c r="G1557" s="92">
        <v>1472.82</v>
      </c>
      <c r="H1557" s="68">
        <v>9</v>
      </c>
      <c r="I1557" s="68"/>
    </row>
    <row r="1558" spans="2:9" x14ac:dyDescent="0.3">
      <c r="B1558" s="89" t="s">
        <v>9321</v>
      </c>
      <c r="C1558" s="90" t="s">
        <v>9322</v>
      </c>
      <c r="D1558" s="91" t="s">
        <v>6357</v>
      </c>
      <c r="E1558" s="92">
        <v>56.13</v>
      </c>
      <c r="F1558" s="92">
        <v>8.82</v>
      </c>
      <c r="G1558" s="92">
        <v>64.95</v>
      </c>
      <c r="H1558" s="68">
        <v>9</v>
      </c>
      <c r="I1558" s="68"/>
    </row>
    <row r="1559" spans="2:9" x14ac:dyDescent="0.3">
      <c r="B1559" s="89" t="s">
        <v>9323</v>
      </c>
      <c r="C1559" s="90" t="s">
        <v>9324</v>
      </c>
      <c r="D1559" s="91"/>
      <c r="E1559" s="92"/>
      <c r="F1559" s="92"/>
      <c r="G1559" s="92"/>
      <c r="H1559" s="68">
        <v>2</v>
      </c>
      <c r="I1559" s="68"/>
    </row>
    <row r="1560" spans="2:9" x14ac:dyDescent="0.3">
      <c r="B1560" s="89" t="s">
        <v>9325</v>
      </c>
      <c r="C1560" s="90" t="s">
        <v>9326</v>
      </c>
      <c r="D1560" s="91"/>
      <c r="E1560" s="92"/>
      <c r="F1560" s="92"/>
      <c r="G1560" s="92"/>
      <c r="H1560" s="68">
        <v>5</v>
      </c>
      <c r="I1560" s="68"/>
    </row>
    <row r="1561" spans="2:9" x14ac:dyDescent="0.3">
      <c r="B1561" s="89" t="s">
        <v>9327</v>
      </c>
      <c r="C1561" s="90" t="s">
        <v>9328</v>
      </c>
      <c r="D1561" s="91" t="s">
        <v>6357</v>
      </c>
      <c r="E1561" s="92">
        <v>6.2</v>
      </c>
      <c r="F1561" s="92">
        <v>11.42</v>
      </c>
      <c r="G1561" s="92">
        <v>17.62</v>
      </c>
      <c r="H1561" s="68">
        <v>9</v>
      </c>
      <c r="I1561" s="68"/>
    </row>
    <row r="1562" spans="2:9" x14ac:dyDescent="0.3">
      <c r="B1562" s="89" t="s">
        <v>9329</v>
      </c>
      <c r="C1562" s="90" t="s">
        <v>9330</v>
      </c>
      <c r="D1562" s="91" t="s">
        <v>6812</v>
      </c>
      <c r="E1562" s="92">
        <v>34.450000000000003</v>
      </c>
      <c r="F1562" s="92">
        <v>51.06</v>
      </c>
      <c r="G1562" s="92">
        <v>85.51</v>
      </c>
      <c r="H1562" s="68">
        <v>9</v>
      </c>
      <c r="I1562" s="68"/>
    </row>
    <row r="1563" spans="2:9" x14ac:dyDescent="0.3">
      <c r="B1563" s="89" t="s">
        <v>9331</v>
      </c>
      <c r="C1563" s="90" t="s">
        <v>9332</v>
      </c>
      <c r="D1563" s="91" t="s">
        <v>6357</v>
      </c>
      <c r="E1563" s="92">
        <v>7.59</v>
      </c>
      <c r="F1563" s="92">
        <v>11.42</v>
      </c>
      <c r="G1563" s="92">
        <v>19.010000000000002</v>
      </c>
      <c r="H1563" s="68">
        <v>9</v>
      </c>
      <c r="I1563" s="68"/>
    </row>
    <row r="1564" spans="2:9" x14ac:dyDescent="0.3">
      <c r="B1564" s="89" t="s">
        <v>9333</v>
      </c>
      <c r="C1564" s="90" t="s">
        <v>9334</v>
      </c>
      <c r="D1564" s="91" t="s">
        <v>6812</v>
      </c>
      <c r="E1564" s="92">
        <v>16.8</v>
      </c>
      <c r="F1564" s="92">
        <v>11.42</v>
      </c>
      <c r="G1564" s="92">
        <v>28.22</v>
      </c>
      <c r="H1564" s="68">
        <v>9</v>
      </c>
      <c r="I1564" s="68"/>
    </row>
    <row r="1565" spans="2:9" x14ac:dyDescent="0.3">
      <c r="B1565" s="89" t="s">
        <v>9335</v>
      </c>
      <c r="C1565" s="90" t="s">
        <v>9336</v>
      </c>
      <c r="D1565" s="91" t="s">
        <v>6812</v>
      </c>
      <c r="E1565" s="92">
        <v>11.74</v>
      </c>
      <c r="F1565" s="92">
        <v>11.42</v>
      </c>
      <c r="G1565" s="92">
        <v>23.16</v>
      </c>
      <c r="H1565" s="68">
        <v>9</v>
      </c>
      <c r="I1565" s="68"/>
    </row>
    <row r="1566" spans="2:9" x14ac:dyDescent="0.3">
      <c r="B1566" s="89" t="s">
        <v>9337</v>
      </c>
      <c r="C1566" s="90" t="s">
        <v>9338</v>
      </c>
      <c r="D1566" s="91"/>
      <c r="E1566" s="92"/>
      <c r="F1566" s="92"/>
      <c r="G1566" s="92"/>
      <c r="H1566" s="68">
        <v>5</v>
      </c>
      <c r="I1566" s="68"/>
    </row>
    <row r="1567" spans="2:9" x14ac:dyDescent="0.3">
      <c r="B1567" s="89" t="s">
        <v>9339</v>
      </c>
      <c r="C1567" s="90" t="s">
        <v>9340</v>
      </c>
      <c r="D1567" s="91" t="s">
        <v>6357</v>
      </c>
      <c r="E1567" s="92">
        <v>8.08</v>
      </c>
      <c r="F1567" s="92">
        <v>9.65</v>
      </c>
      <c r="G1567" s="92">
        <v>17.73</v>
      </c>
      <c r="H1567" s="68">
        <v>9</v>
      </c>
      <c r="I1567" s="68"/>
    </row>
    <row r="1568" spans="2:9" x14ac:dyDescent="0.3">
      <c r="B1568" s="89" t="s">
        <v>9341</v>
      </c>
      <c r="C1568" s="90" t="s">
        <v>9342</v>
      </c>
      <c r="D1568" s="91" t="s">
        <v>6357</v>
      </c>
      <c r="E1568" s="92">
        <v>14.23</v>
      </c>
      <c r="F1568" s="92">
        <v>9.65</v>
      </c>
      <c r="G1568" s="92">
        <v>23.88</v>
      </c>
      <c r="H1568" s="68">
        <v>9</v>
      </c>
      <c r="I1568" s="68"/>
    </row>
    <row r="1569" spans="2:9" x14ac:dyDescent="0.3">
      <c r="B1569" s="89" t="s">
        <v>9343</v>
      </c>
      <c r="C1569" s="90" t="s">
        <v>9344</v>
      </c>
      <c r="D1569" s="91" t="s">
        <v>6357</v>
      </c>
      <c r="E1569" s="92">
        <v>9.1</v>
      </c>
      <c r="F1569" s="92">
        <v>9.65</v>
      </c>
      <c r="G1569" s="92">
        <v>18.75</v>
      </c>
      <c r="H1569" s="68">
        <v>9</v>
      </c>
      <c r="I1569" s="68"/>
    </row>
    <row r="1570" spans="2:9" x14ac:dyDescent="0.3">
      <c r="B1570" s="89" t="s">
        <v>9345</v>
      </c>
      <c r="C1570" s="90" t="s">
        <v>9346</v>
      </c>
      <c r="D1570" s="91" t="s">
        <v>6357</v>
      </c>
      <c r="E1570" s="92">
        <v>21.18</v>
      </c>
      <c r="F1570" s="92">
        <v>9.65</v>
      </c>
      <c r="G1570" s="92">
        <v>30.83</v>
      </c>
      <c r="H1570" s="68">
        <v>9</v>
      </c>
      <c r="I1570" s="68"/>
    </row>
    <row r="1571" spans="2:9" x14ac:dyDescent="0.3">
      <c r="B1571" s="89" t="s">
        <v>9347</v>
      </c>
      <c r="C1571" s="90" t="s">
        <v>9348</v>
      </c>
      <c r="D1571" s="91"/>
      <c r="E1571" s="92"/>
      <c r="F1571" s="92"/>
      <c r="G1571" s="92"/>
      <c r="H1571" s="68">
        <v>5</v>
      </c>
      <c r="I1571" s="68"/>
    </row>
    <row r="1572" spans="2:9" x14ac:dyDescent="0.3">
      <c r="B1572" s="89" t="s">
        <v>9349</v>
      </c>
      <c r="C1572" s="90" t="s">
        <v>9350</v>
      </c>
      <c r="D1572" s="91" t="s">
        <v>6812</v>
      </c>
      <c r="E1572" s="92">
        <v>45.63</v>
      </c>
      <c r="F1572" s="92">
        <v>12.03</v>
      </c>
      <c r="G1572" s="92">
        <v>57.66</v>
      </c>
      <c r="H1572" s="68">
        <v>9</v>
      </c>
      <c r="I1572" s="68"/>
    </row>
    <row r="1573" spans="2:9" x14ac:dyDescent="0.3">
      <c r="B1573" s="89" t="s">
        <v>9351</v>
      </c>
      <c r="C1573" s="90" t="s">
        <v>9352</v>
      </c>
      <c r="D1573" s="91"/>
      <c r="E1573" s="92"/>
      <c r="F1573" s="92"/>
      <c r="G1573" s="92"/>
      <c r="H1573" s="68">
        <v>2</v>
      </c>
      <c r="I1573" s="68"/>
    </row>
    <row r="1574" spans="2:9" x14ac:dyDescent="0.3">
      <c r="B1574" s="89" t="s">
        <v>9353</v>
      </c>
      <c r="C1574" s="90" t="s">
        <v>9354</v>
      </c>
      <c r="D1574" s="91"/>
      <c r="E1574" s="92"/>
      <c r="F1574" s="92"/>
      <c r="G1574" s="92"/>
      <c r="H1574" s="68">
        <v>5</v>
      </c>
      <c r="I1574" s="68"/>
    </row>
    <row r="1575" spans="2:9" ht="28.8" x14ac:dyDescent="0.3">
      <c r="B1575" s="89" t="s">
        <v>9355</v>
      </c>
      <c r="C1575" s="90" t="s">
        <v>9356</v>
      </c>
      <c r="D1575" s="91" t="s">
        <v>6357</v>
      </c>
      <c r="E1575" s="92">
        <v>206.83</v>
      </c>
      <c r="F1575" s="92">
        <v>9.65</v>
      </c>
      <c r="G1575" s="92">
        <v>216.48</v>
      </c>
      <c r="H1575" s="68">
        <v>9</v>
      </c>
      <c r="I1575" s="68"/>
    </row>
    <row r="1576" spans="2:9" ht="28.8" x14ac:dyDescent="0.3">
      <c r="B1576" s="89" t="s">
        <v>9357</v>
      </c>
      <c r="C1576" s="90" t="s">
        <v>9358</v>
      </c>
      <c r="D1576" s="91" t="s">
        <v>6249</v>
      </c>
      <c r="E1576" s="92">
        <v>118.26</v>
      </c>
      <c r="F1576" s="92">
        <v>9.65</v>
      </c>
      <c r="G1576" s="92">
        <v>127.91</v>
      </c>
      <c r="H1576" s="68">
        <v>9</v>
      </c>
      <c r="I1576" s="68"/>
    </row>
    <row r="1577" spans="2:9" ht="28.8" x14ac:dyDescent="0.3">
      <c r="B1577" s="89" t="s">
        <v>9359</v>
      </c>
      <c r="C1577" s="90" t="s">
        <v>9360</v>
      </c>
      <c r="D1577" s="91" t="s">
        <v>6249</v>
      </c>
      <c r="E1577" s="92">
        <v>172.36</v>
      </c>
      <c r="F1577" s="92">
        <v>9.65</v>
      </c>
      <c r="G1577" s="92">
        <v>182.01</v>
      </c>
      <c r="H1577" s="68">
        <v>9</v>
      </c>
      <c r="I1577" s="68"/>
    </row>
    <row r="1578" spans="2:9" ht="28.8" x14ac:dyDescent="0.3">
      <c r="B1578" s="89" t="s">
        <v>9361</v>
      </c>
      <c r="C1578" s="90" t="s">
        <v>9362</v>
      </c>
      <c r="D1578" s="91" t="s">
        <v>6249</v>
      </c>
      <c r="E1578" s="92">
        <v>433.18</v>
      </c>
      <c r="F1578" s="92">
        <v>9.65</v>
      </c>
      <c r="G1578" s="92">
        <v>442.83</v>
      </c>
      <c r="H1578" s="68">
        <v>9</v>
      </c>
      <c r="I1578" s="68"/>
    </row>
    <row r="1579" spans="2:9" ht="28.8" x14ac:dyDescent="0.3">
      <c r="B1579" s="89" t="s">
        <v>9363</v>
      </c>
      <c r="C1579" s="90" t="s">
        <v>9364</v>
      </c>
      <c r="D1579" s="91" t="s">
        <v>6249</v>
      </c>
      <c r="E1579" s="92">
        <v>195.86</v>
      </c>
      <c r="F1579" s="92">
        <v>9.65</v>
      </c>
      <c r="G1579" s="92">
        <v>205.51</v>
      </c>
      <c r="H1579" s="68">
        <v>9</v>
      </c>
      <c r="I1579" s="68"/>
    </row>
    <row r="1580" spans="2:9" ht="28.8" x14ac:dyDescent="0.3">
      <c r="B1580" s="89" t="s">
        <v>9365</v>
      </c>
      <c r="C1580" s="90" t="s">
        <v>9366</v>
      </c>
      <c r="D1580" s="91" t="s">
        <v>6249</v>
      </c>
      <c r="E1580" s="92">
        <v>173.05</v>
      </c>
      <c r="F1580" s="92">
        <v>9.65</v>
      </c>
      <c r="G1580" s="92">
        <v>182.7</v>
      </c>
      <c r="H1580" s="68">
        <v>9</v>
      </c>
      <c r="I1580" s="68"/>
    </row>
    <row r="1581" spans="2:9" ht="28.8" x14ac:dyDescent="0.3">
      <c r="B1581" s="89" t="s">
        <v>9367</v>
      </c>
      <c r="C1581" s="90" t="s">
        <v>9368</v>
      </c>
      <c r="D1581" s="91" t="s">
        <v>6249</v>
      </c>
      <c r="E1581" s="92">
        <v>361.58</v>
      </c>
      <c r="F1581" s="92">
        <v>9.65</v>
      </c>
      <c r="G1581" s="92">
        <v>371.23</v>
      </c>
      <c r="H1581" s="68">
        <v>9</v>
      </c>
      <c r="I1581" s="68"/>
    </row>
    <row r="1582" spans="2:9" ht="28.8" x14ac:dyDescent="0.3">
      <c r="B1582" s="89" t="s">
        <v>9369</v>
      </c>
      <c r="C1582" s="90" t="s">
        <v>9370</v>
      </c>
      <c r="D1582" s="91" t="s">
        <v>6249</v>
      </c>
      <c r="E1582" s="92">
        <v>306.24</v>
      </c>
      <c r="F1582" s="92">
        <v>9.65</v>
      </c>
      <c r="G1582" s="92">
        <v>315.89</v>
      </c>
      <c r="H1582" s="68">
        <v>9</v>
      </c>
      <c r="I1582" s="68"/>
    </row>
    <row r="1583" spans="2:9" ht="28.8" x14ac:dyDescent="0.3">
      <c r="B1583" s="89" t="s">
        <v>9371</v>
      </c>
      <c r="C1583" s="90" t="s">
        <v>9372</v>
      </c>
      <c r="D1583" s="91" t="s">
        <v>6249</v>
      </c>
      <c r="E1583" s="92">
        <v>136.36000000000001</v>
      </c>
      <c r="F1583" s="92">
        <v>9.65</v>
      </c>
      <c r="G1583" s="92">
        <v>146.01</v>
      </c>
      <c r="H1583" s="68">
        <v>9</v>
      </c>
      <c r="I1583" s="68"/>
    </row>
    <row r="1584" spans="2:9" ht="28.8" x14ac:dyDescent="0.3">
      <c r="B1584" s="89" t="s">
        <v>9373</v>
      </c>
      <c r="C1584" s="90" t="s">
        <v>9374</v>
      </c>
      <c r="D1584" s="91" t="s">
        <v>6249</v>
      </c>
      <c r="E1584" s="92">
        <v>442.45</v>
      </c>
      <c r="F1584" s="92">
        <v>16.079999999999998</v>
      </c>
      <c r="G1584" s="92">
        <v>458.53</v>
      </c>
      <c r="H1584" s="68">
        <v>9</v>
      </c>
      <c r="I1584" s="68"/>
    </row>
    <row r="1585" spans="2:9" x14ac:dyDescent="0.3">
      <c r="B1585" s="89" t="s">
        <v>9375</v>
      </c>
      <c r="C1585" s="90" t="s">
        <v>9376</v>
      </c>
      <c r="D1585" s="91"/>
      <c r="E1585" s="92"/>
      <c r="F1585" s="92"/>
      <c r="G1585" s="92"/>
      <c r="H1585" s="68">
        <v>5</v>
      </c>
      <c r="I1585" s="68"/>
    </row>
    <row r="1586" spans="2:9" ht="28.8" x14ac:dyDescent="0.3">
      <c r="B1586" s="89" t="s">
        <v>9377</v>
      </c>
      <c r="C1586" s="90" t="s">
        <v>9378</v>
      </c>
      <c r="D1586" s="91" t="s">
        <v>6249</v>
      </c>
      <c r="E1586" s="92">
        <v>2322.52</v>
      </c>
      <c r="F1586" s="92">
        <v>50.91</v>
      </c>
      <c r="G1586" s="92">
        <v>2373.4299999999998</v>
      </c>
      <c r="H1586" s="68">
        <v>9</v>
      </c>
      <c r="I1586" s="68"/>
    </row>
    <row r="1587" spans="2:9" ht="28.8" x14ac:dyDescent="0.3">
      <c r="B1587" s="89" t="s">
        <v>9379</v>
      </c>
      <c r="C1587" s="90" t="s">
        <v>9380</v>
      </c>
      <c r="D1587" s="91" t="s">
        <v>6249</v>
      </c>
      <c r="E1587" s="92">
        <v>3003.84</v>
      </c>
      <c r="F1587" s="92">
        <v>50.91</v>
      </c>
      <c r="G1587" s="92">
        <v>3054.75</v>
      </c>
      <c r="H1587" s="68">
        <v>9</v>
      </c>
      <c r="I1587" s="68"/>
    </row>
    <row r="1588" spans="2:9" x14ac:dyDescent="0.3">
      <c r="B1588" s="89" t="s">
        <v>9381</v>
      </c>
      <c r="C1588" s="90" t="s">
        <v>9382</v>
      </c>
      <c r="D1588" s="91"/>
      <c r="E1588" s="92"/>
      <c r="F1588" s="92"/>
      <c r="G1588" s="92"/>
      <c r="H1588" s="68">
        <v>5</v>
      </c>
      <c r="I1588" s="68"/>
    </row>
    <row r="1589" spans="2:9" ht="28.8" x14ac:dyDescent="0.3">
      <c r="B1589" s="89" t="s">
        <v>9383</v>
      </c>
      <c r="C1589" s="90" t="s">
        <v>9384</v>
      </c>
      <c r="D1589" s="91" t="s">
        <v>6301</v>
      </c>
      <c r="E1589" s="92">
        <v>235.23</v>
      </c>
      <c r="F1589" s="92">
        <v>17.68</v>
      </c>
      <c r="G1589" s="92">
        <v>252.91</v>
      </c>
      <c r="H1589" s="68">
        <v>9</v>
      </c>
      <c r="I1589" s="68"/>
    </row>
    <row r="1590" spans="2:9" ht="28.8" x14ac:dyDescent="0.3">
      <c r="B1590" s="89" t="s">
        <v>9385</v>
      </c>
      <c r="C1590" s="90" t="s">
        <v>9386</v>
      </c>
      <c r="D1590" s="91" t="s">
        <v>6301</v>
      </c>
      <c r="E1590" s="92">
        <v>156.22999999999999</v>
      </c>
      <c r="F1590" s="92">
        <v>7.4</v>
      </c>
      <c r="G1590" s="92">
        <v>163.63</v>
      </c>
      <c r="H1590" s="68">
        <v>9</v>
      </c>
      <c r="I1590" s="68"/>
    </row>
    <row r="1591" spans="2:9" ht="28.8" x14ac:dyDescent="0.3">
      <c r="B1591" s="89" t="s">
        <v>9387</v>
      </c>
      <c r="C1591" s="90" t="s">
        <v>9388</v>
      </c>
      <c r="D1591" s="91" t="s">
        <v>6301</v>
      </c>
      <c r="E1591" s="92">
        <v>107.25</v>
      </c>
      <c r="F1591" s="92">
        <v>20.74</v>
      </c>
      <c r="G1591" s="92">
        <v>127.99</v>
      </c>
      <c r="H1591" s="68">
        <v>9</v>
      </c>
      <c r="I1591" s="68"/>
    </row>
    <row r="1592" spans="2:9" ht="28.8" x14ac:dyDescent="0.3">
      <c r="B1592" s="89" t="s">
        <v>9389</v>
      </c>
      <c r="C1592" s="90" t="s">
        <v>9390</v>
      </c>
      <c r="D1592" s="91" t="s">
        <v>6249</v>
      </c>
      <c r="E1592" s="92">
        <v>3.62</v>
      </c>
      <c r="F1592" s="92">
        <v>1.1299999999999999</v>
      </c>
      <c r="G1592" s="92">
        <v>4.75</v>
      </c>
      <c r="H1592" s="68">
        <v>9</v>
      </c>
      <c r="I1592" s="68"/>
    </row>
    <row r="1593" spans="2:9" ht="28.8" x14ac:dyDescent="0.3">
      <c r="B1593" s="89" t="s">
        <v>9391</v>
      </c>
      <c r="C1593" s="90" t="s">
        <v>9392</v>
      </c>
      <c r="D1593" s="91" t="s">
        <v>6357</v>
      </c>
      <c r="E1593" s="92">
        <v>417.48</v>
      </c>
      <c r="F1593" s="92"/>
      <c r="G1593" s="92">
        <v>417.48</v>
      </c>
      <c r="H1593" s="68">
        <v>9</v>
      </c>
      <c r="I1593" s="68"/>
    </row>
    <row r="1594" spans="2:9" ht="28.8" x14ac:dyDescent="0.3">
      <c r="B1594" s="89" t="s">
        <v>9393</v>
      </c>
      <c r="C1594" s="90" t="s">
        <v>9394</v>
      </c>
      <c r="D1594" s="91" t="s">
        <v>6301</v>
      </c>
      <c r="E1594" s="92">
        <v>4.18</v>
      </c>
      <c r="F1594" s="92">
        <v>7.31</v>
      </c>
      <c r="G1594" s="92">
        <v>11.49</v>
      </c>
      <c r="H1594" s="68">
        <v>9</v>
      </c>
      <c r="I1594" s="68"/>
    </row>
    <row r="1595" spans="2:9" ht="28.8" x14ac:dyDescent="0.3">
      <c r="B1595" s="89" t="s">
        <v>9395</v>
      </c>
      <c r="C1595" s="90" t="s">
        <v>9396</v>
      </c>
      <c r="D1595" s="91" t="s">
        <v>6249</v>
      </c>
      <c r="E1595" s="92">
        <v>0.39</v>
      </c>
      <c r="F1595" s="92">
        <v>11.77</v>
      </c>
      <c r="G1595" s="92">
        <v>12.16</v>
      </c>
      <c r="H1595" s="68">
        <v>9</v>
      </c>
      <c r="I1595" s="68"/>
    </row>
    <row r="1596" spans="2:9" ht="28.8" x14ac:dyDescent="0.3">
      <c r="B1596" s="89" t="s">
        <v>9397</v>
      </c>
      <c r="C1596" s="90" t="s">
        <v>9398</v>
      </c>
      <c r="D1596" s="91" t="s">
        <v>6301</v>
      </c>
      <c r="E1596" s="92">
        <v>67.7</v>
      </c>
      <c r="F1596" s="92">
        <v>11.45</v>
      </c>
      <c r="G1596" s="92">
        <v>79.150000000000006</v>
      </c>
      <c r="H1596" s="68">
        <v>9</v>
      </c>
      <c r="I1596" s="68"/>
    </row>
    <row r="1597" spans="2:9" x14ac:dyDescent="0.3">
      <c r="B1597" s="89" t="s">
        <v>9399</v>
      </c>
      <c r="C1597" s="90" t="s">
        <v>9400</v>
      </c>
      <c r="D1597" s="91"/>
      <c r="E1597" s="92"/>
      <c r="F1597" s="92"/>
      <c r="G1597" s="92"/>
      <c r="H1597" s="68">
        <v>5</v>
      </c>
      <c r="I1597" s="68"/>
    </row>
    <row r="1598" spans="2:9" x14ac:dyDescent="0.3">
      <c r="B1598" s="89" t="s">
        <v>9401</v>
      </c>
      <c r="C1598" s="90" t="s">
        <v>9402</v>
      </c>
      <c r="D1598" s="91" t="s">
        <v>6249</v>
      </c>
      <c r="E1598" s="92">
        <v>13.64</v>
      </c>
      <c r="F1598" s="92">
        <v>1.1299999999999999</v>
      </c>
      <c r="G1598" s="92">
        <v>14.77</v>
      </c>
      <c r="H1598" s="68">
        <v>9</v>
      </c>
      <c r="I1598" s="68"/>
    </row>
    <row r="1599" spans="2:9" x14ac:dyDescent="0.3">
      <c r="B1599" s="89" t="s">
        <v>9403</v>
      </c>
      <c r="C1599" s="90" t="s">
        <v>9404</v>
      </c>
      <c r="D1599" s="91" t="s">
        <v>6249</v>
      </c>
      <c r="E1599" s="92">
        <v>13.74</v>
      </c>
      <c r="F1599" s="92">
        <v>1.1299999999999999</v>
      </c>
      <c r="G1599" s="92">
        <v>14.87</v>
      </c>
      <c r="H1599" s="68">
        <v>9</v>
      </c>
      <c r="I1599" s="68"/>
    </row>
    <row r="1600" spans="2:9" x14ac:dyDescent="0.3">
      <c r="B1600" s="89" t="s">
        <v>9405</v>
      </c>
      <c r="C1600" s="90" t="s">
        <v>9406</v>
      </c>
      <c r="D1600" s="91" t="s">
        <v>6249</v>
      </c>
      <c r="E1600" s="92">
        <v>25.25</v>
      </c>
      <c r="F1600" s="92">
        <v>1.1299999999999999</v>
      </c>
      <c r="G1600" s="92">
        <v>26.38</v>
      </c>
      <c r="H1600" s="68">
        <v>9</v>
      </c>
      <c r="I1600" s="68"/>
    </row>
    <row r="1601" spans="2:9" ht="28.8" x14ac:dyDescent="0.3">
      <c r="B1601" s="89" t="s">
        <v>9407</v>
      </c>
      <c r="C1601" s="90" t="s">
        <v>9408</v>
      </c>
      <c r="D1601" s="91" t="s">
        <v>6357</v>
      </c>
      <c r="E1601" s="92">
        <v>28.08</v>
      </c>
      <c r="F1601" s="92">
        <v>17.829999999999998</v>
      </c>
      <c r="G1601" s="92">
        <v>45.91</v>
      </c>
      <c r="H1601" s="68">
        <v>9</v>
      </c>
      <c r="I1601" s="68"/>
    </row>
    <row r="1602" spans="2:9" ht="28.8" x14ac:dyDescent="0.3">
      <c r="B1602" s="89" t="s">
        <v>9409</v>
      </c>
      <c r="C1602" s="90" t="s">
        <v>9410</v>
      </c>
      <c r="D1602" s="91" t="s">
        <v>6560</v>
      </c>
      <c r="E1602" s="92">
        <v>411.17</v>
      </c>
      <c r="F1602" s="92">
        <v>18.2</v>
      </c>
      <c r="G1602" s="92">
        <v>429.37</v>
      </c>
      <c r="H1602" s="68">
        <v>9</v>
      </c>
      <c r="I1602" s="68"/>
    </row>
    <row r="1603" spans="2:9" ht="28.8" x14ac:dyDescent="0.3">
      <c r="B1603" s="89" t="s">
        <v>9411</v>
      </c>
      <c r="C1603" s="90" t="s">
        <v>9412</v>
      </c>
      <c r="D1603" s="91" t="s">
        <v>6560</v>
      </c>
      <c r="E1603" s="92">
        <v>670.91</v>
      </c>
      <c r="F1603" s="92">
        <v>18.2</v>
      </c>
      <c r="G1603" s="92">
        <v>689.11</v>
      </c>
      <c r="H1603" s="68">
        <v>9</v>
      </c>
      <c r="I1603" s="68"/>
    </row>
    <row r="1604" spans="2:9" ht="28.8" x14ac:dyDescent="0.3">
      <c r="B1604" s="89" t="s">
        <v>9413</v>
      </c>
      <c r="C1604" s="90" t="s">
        <v>9414</v>
      </c>
      <c r="D1604" s="91" t="s">
        <v>6249</v>
      </c>
      <c r="E1604" s="92">
        <v>22.91</v>
      </c>
      <c r="F1604" s="92">
        <v>2.9</v>
      </c>
      <c r="G1604" s="92">
        <v>25.81</v>
      </c>
      <c r="H1604" s="68">
        <v>9</v>
      </c>
      <c r="I1604" s="68" t="s">
        <v>9415</v>
      </c>
    </row>
    <row r="1605" spans="2:9" ht="28.8" x14ac:dyDescent="0.3">
      <c r="B1605" s="89" t="s">
        <v>9416</v>
      </c>
      <c r="C1605" s="90" t="s">
        <v>9417</v>
      </c>
      <c r="D1605" s="91" t="s">
        <v>6249</v>
      </c>
      <c r="E1605" s="92">
        <v>516.32000000000005</v>
      </c>
      <c r="F1605" s="92">
        <v>3.63</v>
      </c>
      <c r="G1605" s="92">
        <v>519.95000000000005</v>
      </c>
      <c r="H1605" s="68">
        <v>9</v>
      </c>
      <c r="I1605" s="68" t="s">
        <v>9415</v>
      </c>
    </row>
    <row r="1606" spans="2:9" x14ac:dyDescent="0.3">
      <c r="B1606" s="89" t="s">
        <v>9418</v>
      </c>
      <c r="C1606" s="90" t="s">
        <v>9419</v>
      </c>
      <c r="D1606" s="91" t="s">
        <v>6249</v>
      </c>
      <c r="E1606" s="92">
        <v>134.79</v>
      </c>
      <c r="F1606" s="92">
        <v>62.41</v>
      </c>
      <c r="G1606" s="92">
        <v>197.2</v>
      </c>
      <c r="H1606" s="68">
        <v>9</v>
      </c>
      <c r="I1606" s="68" t="s">
        <v>9415</v>
      </c>
    </row>
    <row r="1607" spans="2:9" ht="28.8" x14ac:dyDescent="0.3">
      <c r="B1607" s="89" t="s">
        <v>9420</v>
      </c>
      <c r="C1607" s="90" t="s">
        <v>9421</v>
      </c>
      <c r="D1607" s="91" t="s">
        <v>6249</v>
      </c>
      <c r="E1607" s="92">
        <v>256.72000000000003</v>
      </c>
      <c r="F1607" s="92">
        <v>142.63999999999999</v>
      </c>
      <c r="G1607" s="92">
        <v>399.36</v>
      </c>
      <c r="H1607" s="68">
        <v>9</v>
      </c>
      <c r="I1607" s="68" t="s">
        <v>9415</v>
      </c>
    </row>
    <row r="1608" spans="2:9" ht="28.8" x14ac:dyDescent="0.3">
      <c r="B1608" s="89" t="s">
        <v>9422</v>
      </c>
      <c r="C1608" s="90" t="s">
        <v>9423</v>
      </c>
      <c r="D1608" s="91" t="s">
        <v>6249</v>
      </c>
      <c r="E1608" s="92">
        <v>205.06</v>
      </c>
      <c r="F1608" s="92">
        <v>16.079999999999998</v>
      </c>
      <c r="G1608" s="92">
        <v>221.14</v>
      </c>
      <c r="H1608" s="68">
        <v>9</v>
      </c>
      <c r="I1608" s="68" t="s">
        <v>9415</v>
      </c>
    </row>
    <row r="1609" spans="2:9" ht="28.8" x14ac:dyDescent="0.3">
      <c r="B1609" s="89" t="s">
        <v>9424</v>
      </c>
      <c r="C1609" s="90" t="s">
        <v>9425</v>
      </c>
      <c r="D1609" s="91" t="s">
        <v>6249</v>
      </c>
      <c r="E1609" s="92">
        <v>16.260000000000002</v>
      </c>
      <c r="F1609" s="92">
        <v>2.9</v>
      </c>
      <c r="G1609" s="92">
        <v>19.16</v>
      </c>
      <c r="H1609" s="68">
        <v>9</v>
      </c>
      <c r="I1609" s="68" t="s">
        <v>9415</v>
      </c>
    </row>
    <row r="1610" spans="2:9" x14ac:dyDescent="0.3">
      <c r="B1610" s="89" t="s">
        <v>9426</v>
      </c>
      <c r="C1610" s="90" t="s">
        <v>9427</v>
      </c>
      <c r="D1610" s="91"/>
      <c r="E1610" s="92"/>
      <c r="F1610" s="92"/>
      <c r="G1610" s="92"/>
      <c r="H1610" s="68">
        <v>5</v>
      </c>
      <c r="I1610" s="68"/>
    </row>
    <row r="1611" spans="2:9" ht="28.8" x14ac:dyDescent="0.3">
      <c r="B1611" s="89" t="s">
        <v>9428</v>
      </c>
      <c r="C1611" s="90" t="s">
        <v>9429</v>
      </c>
      <c r="D1611" s="91" t="s">
        <v>6249</v>
      </c>
      <c r="E1611" s="92">
        <v>715.02</v>
      </c>
      <c r="F1611" s="92">
        <v>3.63</v>
      </c>
      <c r="G1611" s="92">
        <v>718.65</v>
      </c>
      <c r="H1611" s="68">
        <v>9</v>
      </c>
      <c r="I1611" s="68"/>
    </row>
    <row r="1612" spans="2:9" ht="28.8" x14ac:dyDescent="0.3">
      <c r="B1612" s="89" t="s">
        <v>9430</v>
      </c>
      <c r="C1612" s="90" t="s">
        <v>9431</v>
      </c>
      <c r="D1612" s="91" t="s">
        <v>6249</v>
      </c>
      <c r="E1612" s="92">
        <v>1195.3499999999999</v>
      </c>
      <c r="F1612" s="92">
        <v>50.91</v>
      </c>
      <c r="G1612" s="92">
        <v>1246.26</v>
      </c>
      <c r="H1612" s="68">
        <v>9</v>
      </c>
      <c r="I1612" s="68"/>
    </row>
    <row r="1613" spans="2:9" ht="28.8" x14ac:dyDescent="0.3">
      <c r="B1613" s="89" t="s">
        <v>9432</v>
      </c>
      <c r="C1613" s="90" t="s">
        <v>9433</v>
      </c>
      <c r="D1613" s="91" t="s">
        <v>6249</v>
      </c>
      <c r="E1613" s="92">
        <v>2627.27</v>
      </c>
      <c r="F1613" s="92">
        <v>261.58</v>
      </c>
      <c r="G1613" s="92">
        <v>2888.85</v>
      </c>
      <c r="H1613" s="68">
        <v>9</v>
      </c>
      <c r="I1613" s="68"/>
    </row>
    <row r="1614" spans="2:9" ht="28.8" x14ac:dyDescent="0.3">
      <c r="B1614" s="89" t="s">
        <v>9434</v>
      </c>
      <c r="C1614" s="90" t="s">
        <v>9435</v>
      </c>
      <c r="D1614" s="91" t="s">
        <v>6249</v>
      </c>
      <c r="E1614" s="92">
        <v>740.3</v>
      </c>
      <c r="F1614" s="92">
        <v>43.65</v>
      </c>
      <c r="G1614" s="92">
        <v>783.95</v>
      </c>
      <c r="H1614" s="68">
        <v>9</v>
      </c>
      <c r="I1614" s="68"/>
    </row>
    <row r="1615" spans="2:9" x14ac:dyDescent="0.3">
      <c r="B1615" s="89" t="s">
        <v>9436</v>
      </c>
      <c r="C1615" s="90" t="s">
        <v>9437</v>
      </c>
      <c r="D1615" s="91"/>
      <c r="E1615" s="92"/>
      <c r="F1615" s="92"/>
      <c r="G1615" s="92"/>
      <c r="H1615" s="68">
        <v>5</v>
      </c>
      <c r="I1615" s="68"/>
    </row>
    <row r="1616" spans="2:9" ht="28.8" x14ac:dyDescent="0.3">
      <c r="B1616" s="89" t="s">
        <v>9438</v>
      </c>
      <c r="C1616" s="90" t="s">
        <v>9439</v>
      </c>
      <c r="D1616" s="91" t="s">
        <v>6560</v>
      </c>
      <c r="E1616" s="92">
        <v>117011.7</v>
      </c>
      <c r="F1616" s="92"/>
      <c r="G1616" s="92">
        <v>117011.7</v>
      </c>
      <c r="H1616" s="68">
        <v>9</v>
      </c>
      <c r="I1616" s="68"/>
    </row>
    <row r="1617" spans="2:9" ht="28.8" x14ac:dyDescent="0.3">
      <c r="B1617" s="89" t="s">
        <v>9440</v>
      </c>
      <c r="C1617" s="90" t="s">
        <v>9441</v>
      </c>
      <c r="D1617" s="91" t="s">
        <v>6560</v>
      </c>
      <c r="E1617" s="92">
        <v>148159.47</v>
      </c>
      <c r="F1617" s="92"/>
      <c r="G1617" s="92">
        <v>148159.47</v>
      </c>
      <c r="H1617" s="68">
        <v>9</v>
      </c>
      <c r="I1617" s="68"/>
    </row>
    <row r="1618" spans="2:9" ht="28.8" x14ac:dyDescent="0.3">
      <c r="B1618" s="89" t="s">
        <v>9442</v>
      </c>
      <c r="C1618" s="90" t="s">
        <v>9443</v>
      </c>
      <c r="D1618" s="91" t="s">
        <v>6560</v>
      </c>
      <c r="E1618" s="92">
        <v>44245</v>
      </c>
      <c r="F1618" s="92"/>
      <c r="G1618" s="92">
        <v>44245</v>
      </c>
      <c r="H1618" s="68">
        <v>9</v>
      </c>
      <c r="I1618" s="68"/>
    </row>
    <row r="1619" spans="2:9" ht="28.8" x14ac:dyDescent="0.3">
      <c r="B1619" s="89" t="s">
        <v>9444</v>
      </c>
      <c r="C1619" s="90" t="s">
        <v>9445</v>
      </c>
      <c r="D1619" s="91" t="s">
        <v>6560</v>
      </c>
      <c r="E1619" s="92">
        <v>43815.360000000001</v>
      </c>
      <c r="F1619" s="92"/>
      <c r="G1619" s="92">
        <v>43815.360000000001</v>
      </c>
      <c r="H1619" s="68">
        <v>9</v>
      </c>
      <c r="I1619" s="68"/>
    </row>
    <row r="1620" spans="2:9" x14ac:dyDescent="0.3">
      <c r="B1620" s="89" t="s">
        <v>9446</v>
      </c>
      <c r="C1620" s="90" t="s">
        <v>9447</v>
      </c>
      <c r="D1620" s="91"/>
      <c r="E1620" s="92"/>
      <c r="F1620" s="92"/>
      <c r="G1620" s="92"/>
      <c r="H1620" s="68">
        <v>2</v>
      </c>
      <c r="I1620" s="68"/>
    </row>
    <row r="1621" spans="2:9" x14ac:dyDescent="0.3">
      <c r="B1621" s="89" t="s">
        <v>9448</v>
      </c>
      <c r="C1621" s="90" t="s">
        <v>9449</v>
      </c>
      <c r="D1621" s="91"/>
      <c r="E1621" s="92"/>
      <c r="F1621" s="92"/>
      <c r="G1621" s="92"/>
      <c r="H1621" s="68">
        <v>5</v>
      </c>
      <c r="I1621" s="68"/>
    </row>
    <row r="1622" spans="2:9" x14ac:dyDescent="0.3">
      <c r="B1622" s="89" t="s">
        <v>9450</v>
      </c>
      <c r="C1622" s="90" t="s">
        <v>9451</v>
      </c>
      <c r="D1622" s="91" t="s">
        <v>6301</v>
      </c>
      <c r="E1622" s="92">
        <v>18.920000000000002</v>
      </c>
      <c r="F1622" s="92">
        <v>2.9</v>
      </c>
      <c r="G1622" s="92">
        <v>21.82</v>
      </c>
      <c r="H1622" s="68">
        <v>9</v>
      </c>
      <c r="I1622" s="68"/>
    </row>
    <row r="1623" spans="2:9" x14ac:dyDescent="0.3">
      <c r="B1623" s="89" t="s">
        <v>9452</v>
      </c>
      <c r="C1623" s="90" t="s">
        <v>9453</v>
      </c>
      <c r="D1623" s="91" t="s">
        <v>6301</v>
      </c>
      <c r="E1623" s="92">
        <v>24.02</v>
      </c>
      <c r="F1623" s="92">
        <v>2.9</v>
      </c>
      <c r="G1623" s="92">
        <v>26.92</v>
      </c>
      <c r="H1623" s="68">
        <v>9</v>
      </c>
      <c r="I1623" s="68"/>
    </row>
    <row r="1624" spans="2:9" x14ac:dyDescent="0.3">
      <c r="B1624" s="89" t="s">
        <v>9454</v>
      </c>
      <c r="C1624" s="90" t="s">
        <v>9455</v>
      </c>
      <c r="D1624" s="91" t="s">
        <v>6382</v>
      </c>
      <c r="E1624" s="92">
        <v>347.59</v>
      </c>
      <c r="F1624" s="92">
        <v>40.659999999999997</v>
      </c>
      <c r="G1624" s="92">
        <v>388.25</v>
      </c>
      <c r="H1624" s="68">
        <v>9</v>
      </c>
      <c r="I1624" s="68"/>
    </row>
    <row r="1625" spans="2:9" ht="28.8" x14ac:dyDescent="0.3">
      <c r="B1625" s="89" t="s">
        <v>9456</v>
      </c>
      <c r="C1625" s="90" t="s">
        <v>9457</v>
      </c>
      <c r="D1625" s="91" t="s">
        <v>6301</v>
      </c>
      <c r="E1625" s="92">
        <v>108.54</v>
      </c>
      <c r="F1625" s="92">
        <v>5.34</v>
      </c>
      <c r="G1625" s="92">
        <v>113.88</v>
      </c>
      <c r="H1625" s="68">
        <v>9</v>
      </c>
      <c r="I1625" s="68"/>
    </row>
    <row r="1626" spans="2:9" ht="28.8" x14ac:dyDescent="0.3">
      <c r="B1626" s="89" t="s">
        <v>9458</v>
      </c>
      <c r="C1626" s="90" t="s">
        <v>9459</v>
      </c>
      <c r="D1626" s="91" t="s">
        <v>6301</v>
      </c>
      <c r="E1626" s="92">
        <v>16.61</v>
      </c>
      <c r="F1626" s="92">
        <v>7.89</v>
      </c>
      <c r="G1626" s="92">
        <v>24.5</v>
      </c>
      <c r="H1626" s="68">
        <v>9</v>
      </c>
      <c r="I1626" s="68"/>
    </row>
    <row r="1627" spans="2:9" x14ac:dyDescent="0.3">
      <c r="B1627" s="89" t="s">
        <v>9460</v>
      </c>
      <c r="C1627" s="90" t="s">
        <v>9461</v>
      </c>
      <c r="D1627" s="91" t="s">
        <v>6301</v>
      </c>
      <c r="E1627" s="92">
        <v>94.78</v>
      </c>
      <c r="F1627" s="92"/>
      <c r="G1627" s="92">
        <v>94.78</v>
      </c>
      <c r="H1627" s="68">
        <v>9</v>
      </c>
      <c r="I1627" s="68"/>
    </row>
    <row r="1628" spans="2:9" ht="28.8" x14ac:dyDescent="0.3">
      <c r="B1628" s="89" t="s">
        <v>9462</v>
      </c>
      <c r="C1628" s="90" t="s">
        <v>9463</v>
      </c>
      <c r="D1628" s="91" t="s">
        <v>6301</v>
      </c>
      <c r="E1628" s="92">
        <v>784.24</v>
      </c>
      <c r="F1628" s="92"/>
      <c r="G1628" s="92">
        <v>784.24</v>
      </c>
      <c r="H1628" s="68">
        <v>9</v>
      </c>
      <c r="I1628" s="68"/>
    </row>
    <row r="1629" spans="2:9" x14ac:dyDescent="0.3">
      <c r="B1629" s="89" t="s">
        <v>9464</v>
      </c>
      <c r="C1629" s="90" t="s">
        <v>9465</v>
      </c>
      <c r="D1629" s="91" t="s">
        <v>6301</v>
      </c>
      <c r="E1629" s="92">
        <v>85.33</v>
      </c>
      <c r="F1629" s="92">
        <v>21.83</v>
      </c>
      <c r="G1629" s="92">
        <v>107.16</v>
      </c>
      <c r="H1629" s="68">
        <v>9</v>
      </c>
      <c r="I1629" s="68"/>
    </row>
    <row r="1630" spans="2:9" ht="28.8" x14ac:dyDescent="0.3">
      <c r="B1630" s="89" t="s">
        <v>9466</v>
      </c>
      <c r="C1630" s="90" t="s">
        <v>9467</v>
      </c>
      <c r="D1630" s="91" t="s">
        <v>6301</v>
      </c>
      <c r="E1630" s="92">
        <v>378.13</v>
      </c>
      <c r="F1630" s="92"/>
      <c r="G1630" s="92">
        <v>378.13</v>
      </c>
      <c r="H1630" s="68">
        <v>9</v>
      </c>
      <c r="I1630" s="68"/>
    </row>
    <row r="1631" spans="2:9" x14ac:dyDescent="0.3">
      <c r="B1631" s="89" t="s">
        <v>9468</v>
      </c>
      <c r="C1631" s="90" t="s">
        <v>9469</v>
      </c>
      <c r="D1631" s="91"/>
      <c r="E1631" s="92"/>
      <c r="F1631" s="92"/>
      <c r="G1631" s="92"/>
      <c r="H1631" s="68">
        <v>5</v>
      </c>
      <c r="I1631" s="68"/>
    </row>
    <row r="1632" spans="2:9" x14ac:dyDescent="0.3">
      <c r="B1632" s="89" t="s">
        <v>9470</v>
      </c>
      <c r="C1632" s="90" t="s">
        <v>9471</v>
      </c>
      <c r="D1632" s="91" t="s">
        <v>6357</v>
      </c>
      <c r="E1632" s="92">
        <v>1.35</v>
      </c>
      <c r="F1632" s="92">
        <v>5.47</v>
      </c>
      <c r="G1632" s="92">
        <v>6.82</v>
      </c>
      <c r="H1632" s="68">
        <v>9</v>
      </c>
      <c r="I1632" s="68"/>
    </row>
    <row r="1633" spans="2:9" x14ac:dyDescent="0.3">
      <c r="B1633" s="89" t="s">
        <v>9472</v>
      </c>
      <c r="C1633" s="90" t="s">
        <v>9473</v>
      </c>
      <c r="D1633" s="91" t="s">
        <v>6357</v>
      </c>
      <c r="E1633" s="92">
        <v>78</v>
      </c>
      <c r="F1633" s="92">
        <v>5.47</v>
      </c>
      <c r="G1633" s="92">
        <v>83.47</v>
      </c>
      <c r="H1633" s="68">
        <v>9</v>
      </c>
      <c r="I1633" s="68"/>
    </row>
    <row r="1634" spans="2:9" ht="28.8" x14ac:dyDescent="0.3">
      <c r="B1634" s="89" t="s">
        <v>9474</v>
      </c>
      <c r="C1634" s="90" t="s">
        <v>9475</v>
      </c>
      <c r="D1634" s="91" t="s">
        <v>6357</v>
      </c>
      <c r="E1634" s="92">
        <v>4.9800000000000004</v>
      </c>
      <c r="F1634" s="92">
        <v>2.21</v>
      </c>
      <c r="G1634" s="92">
        <v>7.19</v>
      </c>
      <c r="H1634" s="68">
        <v>9</v>
      </c>
      <c r="I1634" s="68"/>
    </row>
    <row r="1635" spans="2:9" x14ac:dyDescent="0.3">
      <c r="B1635" s="89" t="s">
        <v>9476</v>
      </c>
      <c r="C1635" s="90" t="s">
        <v>9477</v>
      </c>
      <c r="D1635" s="91" t="s">
        <v>9478</v>
      </c>
      <c r="E1635" s="92">
        <v>0.13</v>
      </c>
      <c r="F1635" s="92">
        <v>0.04</v>
      </c>
      <c r="G1635" s="92">
        <v>0.17</v>
      </c>
      <c r="H1635" s="68">
        <v>9</v>
      </c>
      <c r="I1635" s="68"/>
    </row>
    <row r="1636" spans="2:9" x14ac:dyDescent="0.3">
      <c r="B1636" s="89" t="s">
        <v>9479</v>
      </c>
      <c r="C1636" s="90" t="s">
        <v>9480</v>
      </c>
      <c r="D1636" s="91" t="s">
        <v>6357</v>
      </c>
      <c r="E1636" s="92">
        <v>6.74</v>
      </c>
      <c r="F1636" s="92">
        <v>3.53</v>
      </c>
      <c r="G1636" s="92">
        <v>10.27</v>
      </c>
      <c r="H1636" s="68">
        <v>9</v>
      </c>
      <c r="I1636" s="68"/>
    </row>
    <row r="1637" spans="2:9" x14ac:dyDescent="0.3">
      <c r="B1637" s="89" t="s">
        <v>9481</v>
      </c>
      <c r="C1637" s="90" t="s">
        <v>9482</v>
      </c>
      <c r="D1637" s="91" t="s">
        <v>9478</v>
      </c>
      <c r="E1637" s="92">
        <v>0.14000000000000001</v>
      </c>
      <c r="F1637" s="92">
        <v>0.09</v>
      </c>
      <c r="G1637" s="92">
        <v>0.23</v>
      </c>
      <c r="H1637" s="68">
        <v>9</v>
      </c>
      <c r="I1637" s="68"/>
    </row>
    <row r="1638" spans="2:9" ht="28.8" x14ac:dyDescent="0.3">
      <c r="B1638" s="89" t="s">
        <v>9483</v>
      </c>
      <c r="C1638" s="90" t="s">
        <v>9484</v>
      </c>
      <c r="D1638" s="91" t="s">
        <v>6357</v>
      </c>
      <c r="E1638" s="92">
        <v>264.77999999999997</v>
      </c>
      <c r="F1638" s="92">
        <v>3.21</v>
      </c>
      <c r="G1638" s="92">
        <v>267.99</v>
      </c>
      <c r="H1638" s="68">
        <v>9</v>
      </c>
      <c r="I1638" s="68"/>
    </row>
    <row r="1639" spans="2:9" ht="28.8" x14ac:dyDescent="0.3">
      <c r="B1639" s="89" t="s">
        <v>9485</v>
      </c>
      <c r="C1639" s="90" t="s">
        <v>9486</v>
      </c>
      <c r="D1639" s="91" t="s">
        <v>6357</v>
      </c>
      <c r="E1639" s="92">
        <v>225.91</v>
      </c>
      <c r="F1639" s="92">
        <v>3.21</v>
      </c>
      <c r="G1639" s="92">
        <v>229.12</v>
      </c>
      <c r="H1639" s="68">
        <v>9</v>
      </c>
      <c r="I1639" s="68"/>
    </row>
    <row r="1640" spans="2:9" ht="28.8" x14ac:dyDescent="0.3">
      <c r="B1640" s="89" t="s">
        <v>9487</v>
      </c>
      <c r="C1640" s="90" t="s">
        <v>9488</v>
      </c>
      <c r="D1640" s="91" t="s">
        <v>6357</v>
      </c>
      <c r="E1640" s="92">
        <v>139.79</v>
      </c>
      <c r="F1640" s="92">
        <v>3.21</v>
      </c>
      <c r="G1640" s="92">
        <v>143</v>
      </c>
      <c r="H1640" s="68">
        <v>9</v>
      </c>
      <c r="I1640" s="68"/>
    </row>
    <row r="1641" spans="2:9" ht="43.2" x14ac:dyDescent="0.3">
      <c r="B1641" s="89" t="s">
        <v>9489</v>
      </c>
      <c r="C1641" s="90" t="s">
        <v>9490</v>
      </c>
      <c r="D1641" s="91" t="s">
        <v>6357</v>
      </c>
      <c r="E1641" s="92">
        <v>134.37</v>
      </c>
      <c r="F1641" s="92">
        <v>3.21</v>
      </c>
      <c r="G1641" s="92">
        <v>137.58000000000001</v>
      </c>
      <c r="H1641" s="68">
        <v>9</v>
      </c>
      <c r="I1641" s="68"/>
    </row>
    <row r="1642" spans="2:9" x14ac:dyDescent="0.3">
      <c r="B1642" s="89" t="s">
        <v>9491</v>
      </c>
      <c r="C1642" s="90" t="s">
        <v>9492</v>
      </c>
      <c r="D1642" s="91"/>
      <c r="E1642" s="92"/>
      <c r="F1642" s="92"/>
      <c r="G1642" s="92"/>
      <c r="H1642" s="68">
        <v>5</v>
      </c>
      <c r="I1642" s="68"/>
    </row>
    <row r="1643" spans="2:9" ht="28.8" x14ac:dyDescent="0.3">
      <c r="B1643" s="89" t="s">
        <v>9493</v>
      </c>
      <c r="C1643" s="90" t="s">
        <v>9494</v>
      </c>
      <c r="D1643" s="91" t="s">
        <v>6301</v>
      </c>
      <c r="E1643" s="92">
        <v>8.9</v>
      </c>
      <c r="F1643" s="92">
        <v>2.1800000000000002</v>
      </c>
      <c r="G1643" s="92">
        <v>11.08</v>
      </c>
      <c r="H1643" s="68">
        <v>9</v>
      </c>
      <c r="I1643" s="68"/>
    </row>
    <row r="1644" spans="2:9" ht="28.8" x14ac:dyDescent="0.3">
      <c r="B1644" s="89" t="s">
        <v>9495</v>
      </c>
      <c r="C1644" s="90" t="s">
        <v>9496</v>
      </c>
      <c r="D1644" s="91" t="s">
        <v>6301</v>
      </c>
      <c r="E1644" s="92">
        <v>15.31</v>
      </c>
      <c r="F1644" s="92">
        <v>2.1800000000000002</v>
      </c>
      <c r="G1644" s="92">
        <v>17.489999999999998</v>
      </c>
      <c r="H1644" s="68">
        <v>9</v>
      </c>
      <c r="I1644" s="68"/>
    </row>
    <row r="1645" spans="2:9" x14ac:dyDescent="0.3">
      <c r="B1645" s="89" t="s">
        <v>9497</v>
      </c>
      <c r="C1645" s="90" t="s">
        <v>9498</v>
      </c>
      <c r="D1645" s="91" t="s">
        <v>6357</v>
      </c>
      <c r="E1645" s="92">
        <v>43.65</v>
      </c>
      <c r="F1645" s="92">
        <v>14.94</v>
      </c>
      <c r="G1645" s="92">
        <v>58.59</v>
      </c>
      <c r="H1645" s="68">
        <v>9</v>
      </c>
      <c r="I1645" s="68"/>
    </row>
    <row r="1646" spans="2:9" x14ac:dyDescent="0.3">
      <c r="B1646" s="89" t="s">
        <v>9499</v>
      </c>
      <c r="C1646" s="90" t="s">
        <v>9500</v>
      </c>
      <c r="D1646" s="91" t="s">
        <v>6357</v>
      </c>
      <c r="E1646" s="92">
        <v>89.69</v>
      </c>
      <c r="F1646" s="92">
        <v>14.94</v>
      </c>
      <c r="G1646" s="92">
        <v>104.63</v>
      </c>
      <c r="H1646" s="68">
        <v>9</v>
      </c>
      <c r="I1646" s="68"/>
    </row>
    <row r="1647" spans="2:9" ht="28.8" x14ac:dyDescent="0.3">
      <c r="B1647" s="89" t="s">
        <v>9501</v>
      </c>
      <c r="C1647" s="90" t="s">
        <v>9502</v>
      </c>
      <c r="D1647" s="91" t="s">
        <v>6357</v>
      </c>
      <c r="E1647" s="92">
        <v>152.15</v>
      </c>
      <c r="F1647" s="92"/>
      <c r="G1647" s="92">
        <v>152.15</v>
      </c>
      <c r="H1647" s="68">
        <v>9</v>
      </c>
      <c r="I1647" s="68"/>
    </row>
    <row r="1648" spans="2:9" ht="28.8" x14ac:dyDescent="0.3">
      <c r="B1648" s="89" t="s">
        <v>9503</v>
      </c>
      <c r="C1648" s="90" t="s">
        <v>9504</v>
      </c>
      <c r="D1648" s="91" t="s">
        <v>6357</v>
      </c>
      <c r="E1648" s="92">
        <v>322.61</v>
      </c>
      <c r="F1648" s="92"/>
      <c r="G1648" s="92">
        <v>322.61</v>
      </c>
      <c r="H1648" s="68">
        <v>9</v>
      </c>
      <c r="I1648" s="68"/>
    </row>
    <row r="1649" spans="2:9" ht="28.8" x14ac:dyDescent="0.3">
      <c r="B1649" s="89" t="s">
        <v>9505</v>
      </c>
      <c r="C1649" s="90" t="s">
        <v>9506</v>
      </c>
      <c r="D1649" s="91" t="s">
        <v>6357</v>
      </c>
      <c r="E1649" s="92">
        <v>668.53</v>
      </c>
      <c r="F1649" s="92">
        <v>7.26</v>
      </c>
      <c r="G1649" s="92">
        <v>675.79</v>
      </c>
      <c r="H1649" s="68">
        <v>9</v>
      </c>
      <c r="I1649" s="68"/>
    </row>
    <row r="1650" spans="2:9" ht="28.8" x14ac:dyDescent="0.3">
      <c r="B1650" s="89" t="s">
        <v>9507</v>
      </c>
      <c r="C1650" s="90" t="s">
        <v>9508</v>
      </c>
      <c r="D1650" s="91" t="s">
        <v>6357</v>
      </c>
      <c r="E1650" s="92">
        <v>990.35</v>
      </c>
      <c r="F1650" s="92">
        <v>7.26</v>
      </c>
      <c r="G1650" s="92">
        <v>997.61</v>
      </c>
      <c r="H1650" s="68">
        <v>9</v>
      </c>
      <c r="I1650" s="68"/>
    </row>
    <row r="1651" spans="2:9" x14ac:dyDescent="0.3">
      <c r="B1651" s="89" t="s">
        <v>9509</v>
      </c>
      <c r="C1651" s="90" t="s">
        <v>9510</v>
      </c>
      <c r="D1651" s="91" t="s">
        <v>6357</v>
      </c>
      <c r="E1651" s="92">
        <v>224</v>
      </c>
      <c r="F1651" s="92"/>
      <c r="G1651" s="92">
        <v>224</v>
      </c>
      <c r="H1651" s="68">
        <v>9</v>
      </c>
      <c r="I1651" s="68"/>
    </row>
    <row r="1652" spans="2:9" x14ac:dyDescent="0.3">
      <c r="B1652" s="89" t="s">
        <v>9511</v>
      </c>
      <c r="C1652" s="90" t="s">
        <v>9512</v>
      </c>
      <c r="D1652" s="91"/>
      <c r="E1652" s="92"/>
      <c r="F1652" s="92"/>
      <c r="G1652" s="92"/>
      <c r="H1652" s="68">
        <v>5</v>
      </c>
      <c r="I1652" s="68"/>
    </row>
    <row r="1653" spans="2:9" x14ac:dyDescent="0.3">
      <c r="B1653" s="89" t="s">
        <v>9513</v>
      </c>
      <c r="C1653" s="90" t="s">
        <v>9514</v>
      </c>
      <c r="D1653" s="91" t="s">
        <v>6812</v>
      </c>
      <c r="E1653" s="92">
        <v>11.28</v>
      </c>
      <c r="F1653" s="92">
        <v>9.65</v>
      </c>
      <c r="G1653" s="92">
        <v>20.93</v>
      </c>
      <c r="H1653" s="68">
        <v>9</v>
      </c>
      <c r="I1653" s="68"/>
    </row>
    <row r="1654" spans="2:9" x14ac:dyDescent="0.3">
      <c r="B1654" s="89" t="s">
        <v>9515</v>
      </c>
      <c r="C1654" s="90" t="s">
        <v>9516</v>
      </c>
      <c r="D1654" s="91" t="s">
        <v>9517</v>
      </c>
      <c r="E1654" s="92">
        <v>134.02000000000001</v>
      </c>
      <c r="F1654" s="92">
        <v>6.43</v>
      </c>
      <c r="G1654" s="92">
        <v>140.44999999999999</v>
      </c>
      <c r="H1654" s="68">
        <v>9</v>
      </c>
      <c r="I1654" s="68"/>
    </row>
    <row r="1655" spans="2:9" x14ac:dyDescent="0.3">
      <c r="B1655" s="89" t="s">
        <v>9518</v>
      </c>
      <c r="C1655" s="90" t="s">
        <v>9519</v>
      </c>
      <c r="D1655" s="91"/>
      <c r="E1655" s="92"/>
      <c r="F1655" s="92"/>
      <c r="G1655" s="92"/>
      <c r="H1655" s="68">
        <v>5</v>
      </c>
      <c r="I1655" s="68"/>
    </row>
    <row r="1656" spans="2:9" ht="28.8" x14ac:dyDescent="0.3">
      <c r="B1656" s="89" t="s">
        <v>9520</v>
      </c>
      <c r="C1656" s="90" t="s">
        <v>9521</v>
      </c>
      <c r="D1656" s="91" t="s">
        <v>6357</v>
      </c>
      <c r="E1656" s="92">
        <v>3.28</v>
      </c>
      <c r="F1656" s="92">
        <v>2</v>
      </c>
      <c r="G1656" s="92">
        <v>5.28</v>
      </c>
      <c r="H1656" s="68">
        <v>9</v>
      </c>
      <c r="I1656" s="68"/>
    </row>
    <row r="1657" spans="2:9" ht="28.8" x14ac:dyDescent="0.3">
      <c r="B1657" s="89" t="s">
        <v>9522</v>
      </c>
      <c r="C1657" s="90" t="s">
        <v>9523</v>
      </c>
      <c r="D1657" s="91" t="s">
        <v>6357</v>
      </c>
      <c r="E1657" s="92">
        <v>6.58</v>
      </c>
      <c r="F1657" s="92">
        <v>4.01</v>
      </c>
      <c r="G1657" s="92">
        <v>10.59</v>
      </c>
      <c r="H1657" s="68">
        <v>9</v>
      </c>
      <c r="I1657" s="68"/>
    </row>
    <row r="1658" spans="2:9" ht="28.8" x14ac:dyDescent="0.3">
      <c r="B1658" s="89" t="s">
        <v>9524</v>
      </c>
      <c r="C1658" s="90" t="s">
        <v>9525</v>
      </c>
      <c r="D1658" s="91" t="s">
        <v>6357</v>
      </c>
      <c r="E1658" s="92">
        <v>9.8800000000000008</v>
      </c>
      <c r="F1658" s="92">
        <v>6</v>
      </c>
      <c r="G1658" s="92">
        <v>15.88</v>
      </c>
      <c r="H1658" s="68">
        <v>9</v>
      </c>
      <c r="I1658" s="68"/>
    </row>
    <row r="1659" spans="2:9" ht="28.8" x14ac:dyDescent="0.3">
      <c r="B1659" s="89" t="s">
        <v>9526</v>
      </c>
      <c r="C1659" s="90" t="s">
        <v>9527</v>
      </c>
      <c r="D1659" s="91" t="s">
        <v>6357</v>
      </c>
      <c r="E1659" s="92">
        <v>13.18</v>
      </c>
      <c r="F1659" s="92">
        <v>8.01</v>
      </c>
      <c r="G1659" s="92">
        <v>21.19</v>
      </c>
      <c r="H1659" s="68">
        <v>9</v>
      </c>
      <c r="I1659" s="68"/>
    </row>
    <row r="1660" spans="2:9" ht="28.8" x14ac:dyDescent="0.3">
      <c r="B1660" s="89" t="s">
        <v>9528</v>
      </c>
      <c r="C1660" s="90" t="s">
        <v>9529</v>
      </c>
      <c r="D1660" s="91" t="s">
        <v>6357</v>
      </c>
      <c r="E1660" s="92">
        <v>19.79</v>
      </c>
      <c r="F1660" s="92">
        <v>12.02</v>
      </c>
      <c r="G1660" s="92">
        <v>31.81</v>
      </c>
      <c r="H1660" s="68">
        <v>9</v>
      </c>
      <c r="I1660" s="68"/>
    </row>
    <row r="1661" spans="2:9" ht="28.8" x14ac:dyDescent="0.3">
      <c r="B1661" s="89" t="s">
        <v>9530</v>
      </c>
      <c r="C1661" s="90" t="s">
        <v>9531</v>
      </c>
      <c r="D1661" s="91" t="s">
        <v>6357</v>
      </c>
      <c r="E1661" s="92">
        <v>22.47</v>
      </c>
      <c r="F1661" s="92">
        <v>1.21</v>
      </c>
      <c r="G1661" s="92">
        <v>23.68</v>
      </c>
      <c r="H1661" s="68">
        <v>9</v>
      </c>
      <c r="I1661" s="68"/>
    </row>
    <row r="1662" spans="2:9" ht="28.8" x14ac:dyDescent="0.3">
      <c r="B1662" s="89" t="s">
        <v>9532</v>
      </c>
      <c r="C1662" s="90" t="s">
        <v>9533</v>
      </c>
      <c r="D1662" s="91" t="s">
        <v>6357</v>
      </c>
      <c r="E1662" s="92">
        <v>40.53</v>
      </c>
      <c r="F1662" s="92">
        <v>1.69</v>
      </c>
      <c r="G1662" s="92">
        <v>42.22</v>
      </c>
      <c r="H1662" s="68">
        <v>9</v>
      </c>
      <c r="I1662" s="68"/>
    </row>
    <row r="1663" spans="2:9" ht="28.8" x14ac:dyDescent="0.3">
      <c r="B1663" s="89" t="s">
        <v>9534</v>
      </c>
      <c r="C1663" s="90" t="s">
        <v>9535</v>
      </c>
      <c r="D1663" s="91" t="s">
        <v>6357</v>
      </c>
      <c r="E1663" s="92">
        <v>68.09</v>
      </c>
      <c r="F1663" s="92">
        <v>2.1800000000000002</v>
      </c>
      <c r="G1663" s="92">
        <v>70.27</v>
      </c>
      <c r="H1663" s="68">
        <v>9</v>
      </c>
      <c r="I1663" s="68"/>
    </row>
    <row r="1664" spans="2:9" x14ac:dyDescent="0.3">
      <c r="B1664" s="89" t="s">
        <v>9536</v>
      </c>
      <c r="C1664" s="90" t="s">
        <v>9537</v>
      </c>
      <c r="D1664" s="91"/>
      <c r="E1664" s="92"/>
      <c r="F1664" s="92"/>
      <c r="G1664" s="92"/>
      <c r="H1664" s="68">
        <v>5</v>
      </c>
      <c r="I1664" s="68"/>
    </row>
    <row r="1665" spans="2:9" x14ac:dyDescent="0.3">
      <c r="B1665" s="89" t="s">
        <v>9538</v>
      </c>
      <c r="C1665" s="90" t="s">
        <v>9539</v>
      </c>
      <c r="D1665" s="91" t="s">
        <v>6301</v>
      </c>
      <c r="E1665" s="92">
        <v>31.14</v>
      </c>
      <c r="F1665" s="92">
        <v>8.3699999999999992</v>
      </c>
      <c r="G1665" s="92">
        <v>39.51</v>
      </c>
      <c r="H1665" s="68">
        <v>9</v>
      </c>
      <c r="I1665" s="68"/>
    </row>
    <row r="1666" spans="2:9" ht="28.8" x14ac:dyDescent="0.3">
      <c r="B1666" s="89" t="s">
        <v>9540</v>
      </c>
      <c r="C1666" s="90" t="s">
        <v>9541</v>
      </c>
      <c r="D1666" s="91" t="s">
        <v>6357</v>
      </c>
      <c r="E1666" s="92">
        <v>1.03</v>
      </c>
      <c r="F1666" s="92">
        <v>8.3699999999999992</v>
      </c>
      <c r="G1666" s="92">
        <v>9.4</v>
      </c>
      <c r="H1666" s="68">
        <v>9</v>
      </c>
      <c r="I1666" s="68"/>
    </row>
    <row r="1667" spans="2:9" ht="28.8" x14ac:dyDescent="0.3">
      <c r="B1667" s="89" t="s">
        <v>9542</v>
      </c>
      <c r="C1667" s="90" t="s">
        <v>9543</v>
      </c>
      <c r="D1667" s="91" t="s">
        <v>6357</v>
      </c>
      <c r="E1667" s="92">
        <v>1.45</v>
      </c>
      <c r="F1667" s="92">
        <v>8.3699999999999992</v>
      </c>
      <c r="G1667" s="92">
        <v>9.82</v>
      </c>
      <c r="H1667" s="68">
        <v>9</v>
      </c>
      <c r="I1667" s="68"/>
    </row>
    <row r="1668" spans="2:9" ht="28.8" x14ac:dyDescent="0.3">
      <c r="B1668" s="89" t="s">
        <v>9544</v>
      </c>
      <c r="C1668" s="90" t="s">
        <v>9545</v>
      </c>
      <c r="D1668" s="91" t="s">
        <v>6357</v>
      </c>
      <c r="E1668" s="92">
        <v>1.8</v>
      </c>
      <c r="F1668" s="92">
        <v>8.3699999999999992</v>
      </c>
      <c r="G1668" s="92">
        <v>10.17</v>
      </c>
      <c r="H1668" s="68">
        <v>9</v>
      </c>
      <c r="I1668" s="68"/>
    </row>
    <row r="1669" spans="2:9" ht="28.8" x14ac:dyDescent="0.3">
      <c r="B1669" s="89" t="s">
        <v>9546</v>
      </c>
      <c r="C1669" s="90" t="s">
        <v>9547</v>
      </c>
      <c r="D1669" s="91" t="s">
        <v>6357</v>
      </c>
      <c r="E1669" s="92">
        <v>2.0299999999999998</v>
      </c>
      <c r="F1669" s="92">
        <v>8.3699999999999992</v>
      </c>
      <c r="G1669" s="92">
        <v>10.4</v>
      </c>
      <c r="H1669" s="68">
        <v>9</v>
      </c>
      <c r="I1669" s="68"/>
    </row>
    <row r="1670" spans="2:9" ht="28.8" x14ac:dyDescent="0.3">
      <c r="B1670" s="89" t="s">
        <v>9548</v>
      </c>
      <c r="C1670" s="90" t="s">
        <v>9549</v>
      </c>
      <c r="D1670" s="91" t="s">
        <v>6357</v>
      </c>
      <c r="E1670" s="92">
        <v>3.93</v>
      </c>
      <c r="F1670" s="92">
        <v>8.3699999999999992</v>
      </c>
      <c r="G1670" s="92">
        <v>12.3</v>
      </c>
      <c r="H1670" s="68">
        <v>9</v>
      </c>
      <c r="I1670" s="68"/>
    </row>
    <row r="1671" spans="2:9" ht="28.8" x14ac:dyDescent="0.3">
      <c r="B1671" s="89" t="s">
        <v>9550</v>
      </c>
      <c r="C1671" s="90" t="s">
        <v>9551</v>
      </c>
      <c r="D1671" s="91" t="s">
        <v>6357</v>
      </c>
      <c r="E1671" s="92">
        <v>4.6399999999999997</v>
      </c>
      <c r="F1671" s="92">
        <v>8.3699999999999992</v>
      </c>
      <c r="G1671" s="92">
        <v>13.01</v>
      </c>
      <c r="H1671" s="68">
        <v>9</v>
      </c>
      <c r="I1671" s="68"/>
    </row>
    <row r="1672" spans="2:9" ht="28.8" x14ac:dyDescent="0.3">
      <c r="B1672" s="89" t="s">
        <v>9552</v>
      </c>
      <c r="C1672" s="90" t="s">
        <v>9553</v>
      </c>
      <c r="D1672" s="91" t="s">
        <v>6357</v>
      </c>
      <c r="E1672" s="92">
        <v>5.13</v>
      </c>
      <c r="F1672" s="92">
        <v>8.3699999999999992</v>
      </c>
      <c r="G1672" s="92">
        <v>13.5</v>
      </c>
      <c r="H1672" s="68">
        <v>9</v>
      </c>
      <c r="I1672" s="68"/>
    </row>
    <row r="1673" spans="2:9" ht="28.8" x14ac:dyDescent="0.3">
      <c r="B1673" s="89" t="s">
        <v>9554</v>
      </c>
      <c r="C1673" s="90" t="s">
        <v>9555</v>
      </c>
      <c r="D1673" s="91" t="s">
        <v>6357</v>
      </c>
      <c r="E1673" s="92">
        <v>5.77</v>
      </c>
      <c r="F1673" s="92">
        <v>8.3699999999999992</v>
      </c>
      <c r="G1673" s="92">
        <v>14.14</v>
      </c>
      <c r="H1673" s="68">
        <v>9</v>
      </c>
      <c r="I1673" s="68"/>
    </row>
    <row r="1674" spans="2:9" ht="28.8" x14ac:dyDescent="0.3">
      <c r="B1674" s="89" t="s">
        <v>9556</v>
      </c>
      <c r="C1674" s="90" t="s">
        <v>9557</v>
      </c>
      <c r="D1674" s="91" t="s">
        <v>6357</v>
      </c>
      <c r="E1674" s="92">
        <v>6.56</v>
      </c>
      <c r="F1674" s="92">
        <v>8.3699999999999992</v>
      </c>
      <c r="G1674" s="92">
        <v>14.93</v>
      </c>
      <c r="H1674" s="68">
        <v>9</v>
      </c>
      <c r="I1674" s="68"/>
    </row>
    <row r="1675" spans="2:9" ht="28.8" x14ac:dyDescent="0.3">
      <c r="B1675" s="89" t="s">
        <v>9558</v>
      </c>
      <c r="C1675" s="90" t="s">
        <v>9559</v>
      </c>
      <c r="D1675" s="91" t="s">
        <v>6357</v>
      </c>
      <c r="E1675" s="92">
        <v>7.56</v>
      </c>
      <c r="F1675" s="92">
        <v>8.3699999999999992</v>
      </c>
      <c r="G1675" s="92">
        <v>15.93</v>
      </c>
      <c r="H1675" s="68">
        <v>9</v>
      </c>
      <c r="I1675" s="68"/>
    </row>
    <row r="1676" spans="2:9" ht="28.8" x14ac:dyDescent="0.3">
      <c r="B1676" s="89" t="s">
        <v>9560</v>
      </c>
      <c r="C1676" s="90" t="s">
        <v>9561</v>
      </c>
      <c r="D1676" s="91" t="s">
        <v>6357</v>
      </c>
      <c r="E1676" s="92">
        <v>17.48</v>
      </c>
      <c r="F1676" s="92">
        <v>8.3699999999999992</v>
      </c>
      <c r="G1676" s="92">
        <v>25.85</v>
      </c>
      <c r="H1676" s="68">
        <v>9</v>
      </c>
      <c r="I1676" s="68"/>
    </row>
    <row r="1677" spans="2:9" ht="28.8" x14ac:dyDescent="0.3">
      <c r="B1677" s="89" t="s">
        <v>9562</v>
      </c>
      <c r="C1677" s="90" t="s">
        <v>9563</v>
      </c>
      <c r="D1677" s="91" t="s">
        <v>6357</v>
      </c>
      <c r="E1677" s="92">
        <v>19.940000000000001</v>
      </c>
      <c r="F1677" s="92">
        <v>8.3699999999999992</v>
      </c>
      <c r="G1677" s="92">
        <v>28.31</v>
      </c>
      <c r="H1677" s="68">
        <v>9</v>
      </c>
      <c r="I1677" s="68"/>
    </row>
    <row r="1678" spans="2:9" ht="28.8" x14ac:dyDescent="0.3">
      <c r="B1678" s="89" t="s">
        <v>9564</v>
      </c>
      <c r="C1678" s="90" t="s">
        <v>9565</v>
      </c>
      <c r="D1678" s="91" t="s">
        <v>6357</v>
      </c>
      <c r="E1678" s="92">
        <v>23.5</v>
      </c>
      <c r="F1678" s="92">
        <v>8.3699999999999992</v>
      </c>
      <c r="G1678" s="92">
        <v>31.87</v>
      </c>
      <c r="H1678" s="68">
        <v>9</v>
      </c>
      <c r="I1678" s="68"/>
    </row>
    <row r="1679" spans="2:9" ht="28.8" x14ac:dyDescent="0.3">
      <c r="B1679" s="89" t="s">
        <v>9566</v>
      </c>
      <c r="C1679" s="90" t="s">
        <v>9567</v>
      </c>
      <c r="D1679" s="91" t="s">
        <v>6357</v>
      </c>
      <c r="E1679" s="92">
        <v>28.74</v>
      </c>
      <c r="F1679" s="92">
        <v>8.3699999999999992</v>
      </c>
      <c r="G1679" s="92">
        <v>37.11</v>
      </c>
      <c r="H1679" s="68">
        <v>9</v>
      </c>
      <c r="I1679" s="68"/>
    </row>
    <row r="1680" spans="2:9" ht="28.8" x14ac:dyDescent="0.3">
      <c r="B1680" s="89" t="s">
        <v>9568</v>
      </c>
      <c r="C1680" s="90" t="s">
        <v>9569</v>
      </c>
      <c r="D1680" s="91" t="s">
        <v>6357</v>
      </c>
      <c r="E1680" s="92">
        <v>30.66</v>
      </c>
      <c r="F1680" s="92">
        <v>8.3699999999999992</v>
      </c>
      <c r="G1680" s="92">
        <v>39.03</v>
      </c>
      <c r="H1680" s="68">
        <v>9</v>
      </c>
      <c r="I1680" s="68"/>
    </row>
    <row r="1681" spans="2:9" ht="28.8" x14ac:dyDescent="0.3">
      <c r="B1681" s="89" t="s">
        <v>9570</v>
      </c>
      <c r="C1681" s="90" t="s">
        <v>9571</v>
      </c>
      <c r="D1681" s="91" t="s">
        <v>6357</v>
      </c>
      <c r="E1681" s="92">
        <v>33.799999999999997</v>
      </c>
      <c r="F1681" s="92">
        <v>8.3699999999999992</v>
      </c>
      <c r="G1681" s="92">
        <v>42.17</v>
      </c>
      <c r="H1681" s="68">
        <v>9</v>
      </c>
      <c r="I1681" s="68"/>
    </row>
    <row r="1682" spans="2:9" ht="28.8" x14ac:dyDescent="0.3">
      <c r="B1682" s="89" t="s">
        <v>9572</v>
      </c>
      <c r="C1682" s="90" t="s">
        <v>9573</v>
      </c>
      <c r="D1682" s="91" t="s">
        <v>6357</v>
      </c>
      <c r="E1682" s="92">
        <v>42.59</v>
      </c>
      <c r="F1682" s="92">
        <v>8.3699999999999992</v>
      </c>
      <c r="G1682" s="92">
        <v>50.96</v>
      </c>
      <c r="H1682" s="68">
        <v>9</v>
      </c>
      <c r="I1682" s="68"/>
    </row>
    <row r="1683" spans="2:9" ht="28.8" x14ac:dyDescent="0.3">
      <c r="B1683" s="89" t="s">
        <v>9574</v>
      </c>
      <c r="C1683" s="90" t="s">
        <v>9575</v>
      </c>
      <c r="D1683" s="91" t="s">
        <v>6357</v>
      </c>
      <c r="E1683" s="92">
        <v>47.91</v>
      </c>
      <c r="F1683" s="92">
        <v>8.3699999999999992</v>
      </c>
      <c r="G1683" s="92">
        <v>56.28</v>
      </c>
      <c r="H1683" s="68">
        <v>9</v>
      </c>
      <c r="I1683" s="68"/>
    </row>
    <row r="1684" spans="2:9" ht="28.8" x14ac:dyDescent="0.3">
      <c r="B1684" s="89" t="s">
        <v>9576</v>
      </c>
      <c r="C1684" s="90" t="s">
        <v>9577</v>
      </c>
      <c r="D1684" s="91" t="s">
        <v>6357</v>
      </c>
      <c r="E1684" s="92">
        <v>64.349999999999994</v>
      </c>
      <c r="F1684" s="92">
        <v>8.3699999999999992</v>
      </c>
      <c r="G1684" s="92">
        <v>72.72</v>
      </c>
      <c r="H1684" s="68">
        <v>9</v>
      </c>
      <c r="I1684" s="68"/>
    </row>
    <row r="1685" spans="2:9" ht="28.8" x14ac:dyDescent="0.3">
      <c r="B1685" s="89" t="s">
        <v>9578</v>
      </c>
      <c r="C1685" s="90" t="s">
        <v>9579</v>
      </c>
      <c r="D1685" s="91" t="s">
        <v>6357</v>
      </c>
      <c r="E1685" s="92">
        <v>80.08</v>
      </c>
      <c r="F1685" s="92">
        <v>8.3699999999999992</v>
      </c>
      <c r="G1685" s="92">
        <v>88.45</v>
      </c>
      <c r="H1685" s="68">
        <v>9</v>
      </c>
      <c r="I1685" s="68"/>
    </row>
    <row r="1686" spans="2:9" ht="28.8" x14ac:dyDescent="0.3">
      <c r="B1686" s="89" t="s">
        <v>9580</v>
      </c>
      <c r="C1686" s="90" t="s">
        <v>9581</v>
      </c>
      <c r="D1686" s="91" t="s">
        <v>6357</v>
      </c>
      <c r="E1686" s="92">
        <v>113.52</v>
      </c>
      <c r="F1686" s="92">
        <v>8.3699999999999992</v>
      </c>
      <c r="G1686" s="92">
        <v>121.89</v>
      </c>
      <c r="H1686" s="68">
        <v>9</v>
      </c>
      <c r="I1686" s="68"/>
    </row>
    <row r="1687" spans="2:9" ht="28.8" x14ac:dyDescent="0.3">
      <c r="B1687" s="89" t="s">
        <v>9582</v>
      </c>
      <c r="C1687" s="90" t="s">
        <v>9583</v>
      </c>
      <c r="D1687" s="91" t="s">
        <v>6301</v>
      </c>
      <c r="E1687" s="92">
        <v>155.03</v>
      </c>
      <c r="F1687" s="92">
        <v>15.27</v>
      </c>
      <c r="G1687" s="92">
        <v>170.3</v>
      </c>
      <c r="H1687" s="68">
        <v>9</v>
      </c>
      <c r="I1687" s="68"/>
    </row>
    <row r="1688" spans="2:9" ht="28.8" x14ac:dyDescent="0.3">
      <c r="B1688" s="89" t="s">
        <v>9584</v>
      </c>
      <c r="C1688" s="90" t="s">
        <v>9585</v>
      </c>
      <c r="D1688" s="91" t="s">
        <v>6357</v>
      </c>
      <c r="E1688" s="92">
        <v>12.53</v>
      </c>
      <c r="F1688" s="92">
        <v>8.3699999999999992</v>
      </c>
      <c r="G1688" s="92">
        <v>20.9</v>
      </c>
      <c r="H1688" s="68">
        <v>9</v>
      </c>
      <c r="I1688" s="68"/>
    </row>
    <row r="1689" spans="2:9" ht="28.8" x14ac:dyDescent="0.3">
      <c r="B1689" s="89" t="s">
        <v>9586</v>
      </c>
      <c r="C1689" s="90" t="s">
        <v>9587</v>
      </c>
      <c r="D1689" s="91" t="s">
        <v>6357</v>
      </c>
      <c r="E1689" s="92">
        <v>15.67</v>
      </c>
      <c r="F1689" s="92">
        <v>8.3699999999999992</v>
      </c>
      <c r="G1689" s="92">
        <v>24.04</v>
      </c>
      <c r="H1689" s="68">
        <v>9</v>
      </c>
      <c r="I1689" s="68"/>
    </row>
    <row r="1690" spans="2:9" x14ac:dyDescent="0.3">
      <c r="B1690" s="89" t="s">
        <v>9588</v>
      </c>
      <c r="C1690" s="90" t="s">
        <v>9589</v>
      </c>
      <c r="D1690" s="91"/>
      <c r="E1690" s="92"/>
      <c r="F1690" s="92"/>
      <c r="G1690" s="92"/>
      <c r="H1690" s="68">
        <v>5</v>
      </c>
      <c r="I1690" s="68"/>
    </row>
    <row r="1691" spans="2:9" ht="28.8" x14ac:dyDescent="0.3">
      <c r="B1691" s="89" t="s">
        <v>9590</v>
      </c>
      <c r="C1691" s="90" t="s">
        <v>9591</v>
      </c>
      <c r="D1691" s="91" t="s">
        <v>6301</v>
      </c>
      <c r="E1691" s="92">
        <v>47.19</v>
      </c>
      <c r="F1691" s="92">
        <v>14</v>
      </c>
      <c r="G1691" s="92">
        <v>61.19</v>
      </c>
      <c r="H1691" s="68">
        <v>9</v>
      </c>
      <c r="I1691" s="68"/>
    </row>
    <row r="1692" spans="2:9" ht="28.8" x14ac:dyDescent="0.3">
      <c r="B1692" s="89" t="s">
        <v>9592</v>
      </c>
      <c r="C1692" s="90" t="s">
        <v>9593</v>
      </c>
      <c r="D1692" s="91" t="s">
        <v>6301</v>
      </c>
      <c r="E1692" s="92">
        <v>50.33</v>
      </c>
      <c r="F1692" s="92">
        <v>14</v>
      </c>
      <c r="G1692" s="92">
        <v>64.33</v>
      </c>
      <c r="H1692" s="68">
        <v>9</v>
      </c>
      <c r="I1692" s="68"/>
    </row>
    <row r="1693" spans="2:9" ht="28.8" x14ac:dyDescent="0.3">
      <c r="B1693" s="89" t="s">
        <v>9594</v>
      </c>
      <c r="C1693" s="90" t="s">
        <v>9595</v>
      </c>
      <c r="D1693" s="91" t="s">
        <v>6301</v>
      </c>
      <c r="E1693" s="92">
        <v>130.29</v>
      </c>
      <c r="F1693" s="92">
        <v>17.63</v>
      </c>
      <c r="G1693" s="92">
        <v>147.91999999999999</v>
      </c>
      <c r="H1693" s="68">
        <v>9</v>
      </c>
      <c r="I1693" s="68"/>
    </row>
    <row r="1694" spans="2:9" ht="28.8" x14ac:dyDescent="0.3">
      <c r="B1694" s="89" t="s">
        <v>9596</v>
      </c>
      <c r="C1694" s="90" t="s">
        <v>9597</v>
      </c>
      <c r="D1694" s="91" t="s">
        <v>6301</v>
      </c>
      <c r="E1694" s="92">
        <v>107.75</v>
      </c>
      <c r="F1694" s="92">
        <v>17.63</v>
      </c>
      <c r="G1694" s="92">
        <v>125.38</v>
      </c>
      <c r="H1694" s="68">
        <v>9</v>
      </c>
      <c r="I1694" s="68"/>
    </row>
    <row r="1695" spans="2:9" x14ac:dyDescent="0.3">
      <c r="B1695" s="89" t="s">
        <v>9598</v>
      </c>
      <c r="C1695" s="90" t="s">
        <v>9599</v>
      </c>
      <c r="D1695" s="91" t="s">
        <v>6301</v>
      </c>
      <c r="E1695" s="92">
        <v>98.4</v>
      </c>
      <c r="F1695" s="92"/>
      <c r="G1695" s="92">
        <v>98.4</v>
      </c>
      <c r="H1695" s="68">
        <v>9</v>
      </c>
      <c r="I1695" s="68"/>
    </row>
    <row r="1696" spans="2:9" x14ac:dyDescent="0.3">
      <c r="B1696" s="89" t="s">
        <v>9600</v>
      </c>
      <c r="C1696" s="90" t="s">
        <v>9601</v>
      </c>
      <c r="D1696" s="91"/>
      <c r="E1696" s="92"/>
      <c r="F1696" s="92"/>
      <c r="G1696" s="92"/>
      <c r="H1696" s="68">
        <v>5</v>
      </c>
      <c r="I1696" s="68"/>
    </row>
    <row r="1697" spans="2:9" ht="28.8" x14ac:dyDescent="0.3">
      <c r="B1697" s="89" t="s">
        <v>9602</v>
      </c>
      <c r="C1697" s="90" t="s">
        <v>9603</v>
      </c>
      <c r="D1697" s="91" t="s">
        <v>6301</v>
      </c>
      <c r="E1697" s="92">
        <v>7.89</v>
      </c>
      <c r="F1697" s="92">
        <v>5.81</v>
      </c>
      <c r="G1697" s="92">
        <v>13.7</v>
      </c>
      <c r="H1697" s="68">
        <v>9</v>
      </c>
      <c r="I1697" s="68"/>
    </row>
    <row r="1698" spans="2:9" ht="28.8" x14ac:dyDescent="0.3">
      <c r="B1698" s="89" t="s">
        <v>9604</v>
      </c>
      <c r="C1698" s="90" t="s">
        <v>9605</v>
      </c>
      <c r="D1698" s="91" t="s">
        <v>6301</v>
      </c>
      <c r="E1698" s="92">
        <v>5.52</v>
      </c>
      <c r="F1698" s="92">
        <v>5.81</v>
      </c>
      <c r="G1698" s="92">
        <v>11.33</v>
      </c>
      <c r="H1698" s="68">
        <v>9</v>
      </c>
      <c r="I1698" s="68"/>
    </row>
    <row r="1699" spans="2:9" ht="28.8" x14ac:dyDescent="0.3">
      <c r="B1699" s="89" t="s">
        <v>9606</v>
      </c>
      <c r="C1699" s="90" t="s">
        <v>9607</v>
      </c>
      <c r="D1699" s="91" t="s">
        <v>6301</v>
      </c>
      <c r="E1699" s="92">
        <v>34.200000000000003</v>
      </c>
      <c r="F1699" s="92">
        <v>5.81</v>
      </c>
      <c r="G1699" s="92">
        <v>40.01</v>
      </c>
      <c r="H1699" s="68">
        <v>9</v>
      </c>
      <c r="I1699" s="68"/>
    </row>
    <row r="1700" spans="2:9" ht="28.8" x14ac:dyDescent="0.3">
      <c r="B1700" s="89" t="s">
        <v>9608</v>
      </c>
      <c r="C1700" s="90" t="s">
        <v>9609</v>
      </c>
      <c r="D1700" s="91" t="s">
        <v>6301</v>
      </c>
      <c r="E1700" s="92">
        <v>50.27</v>
      </c>
      <c r="F1700" s="92">
        <v>16.079999999999998</v>
      </c>
      <c r="G1700" s="92">
        <v>66.349999999999994</v>
      </c>
      <c r="H1700" s="68">
        <v>9</v>
      </c>
      <c r="I1700" s="68"/>
    </row>
    <row r="1701" spans="2:9" ht="28.8" x14ac:dyDescent="0.3">
      <c r="B1701" s="89" t="s">
        <v>9610</v>
      </c>
      <c r="C1701" s="90" t="s">
        <v>9611</v>
      </c>
      <c r="D1701" s="91" t="s">
        <v>6301</v>
      </c>
      <c r="E1701" s="92">
        <v>37.43</v>
      </c>
      <c r="F1701" s="92">
        <v>5.81</v>
      </c>
      <c r="G1701" s="92">
        <v>43.24</v>
      </c>
      <c r="H1701" s="68">
        <v>9</v>
      </c>
      <c r="I1701" s="68"/>
    </row>
    <row r="1702" spans="2:9" ht="28.8" x14ac:dyDescent="0.3">
      <c r="B1702" s="89" t="s">
        <v>9612</v>
      </c>
      <c r="C1702" s="90" t="s">
        <v>9613</v>
      </c>
      <c r="D1702" s="91" t="s">
        <v>6301</v>
      </c>
      <c r="E1702" s="92">
        <v>54.79</v>
      </c>
      <c r="F1702" s="92">
        <v>16.079999999999998</v>
      </c>
      <c r="G1702" s="92">
        <v>70.87</v>
      </c>
      <c r="H1702" s="68">
        <v>9</v>
      </c>
      <c r="I1702" s="68"/>
    </row>
    <row r="1703" spans="2:9" ht="28.8" x14ac:dyDescent="0.3">
      <c r="B1703" s="89" t="s">
        <v>9614</v>
      </c>
      <c r="C1703" s="90" t="s">
        <v>9615</v>
      </c>
      <c r="D1703" s="91" t="s">
        <v>6301</v>
      </c>
      <c r="E1703" s="92">
        <v>29.45</v>
      </c>
      <c r="F1703" s="92">
        <v>18.98</v>
      </c>
      <c r="G1703" s="92">
        <v>48.43</v>
      </c>
      <c r="H1703" s="68">
        <v>9</v>
      </c>
      <c r="I1703" s="68"/>
    </row>
    <row r="1704" spans="2:9" x14ac:dyDescent="0.3">
      <c r="B1704" s="89" t="s">
        <v>9616</v>
      </c>
      <c r="C1704" s="90" t="s">
        <v>9617</v>
      </c>
      <c r="D1704" s="91"/>
      <c r="E1704" s="92"/>
      <c r="F1704" s="92"/>
      <c r="G1704" s="92"/>
      <c r="H1704" s="68">
        <v>5</v>
      </c>
      <c r="I1704" s="68"/>
    </row>
    <row r="1705" spans="2:9" x14ac:dyDescent="0.3">
      <c r="B1705" s="89" t="s">
        <v>9618</v>
      </c>
      <c r="C1705" s="90" t="s">
        <v>9619</v>
      </c>
      <c r="D1705" s="91" t="s">
        <v>6382</v>
      </c>
      <c r="E1705" s="92">
        <v>403.99</v>
      </c>
      <c r="F1705" s="92">
        <v>251.04</v>
      </c>
      <c r="G1705" s="92">
        <v>655.03</v>
      </c>
      <c r="H1705" s="68">
        <v>9</v>
      </c>
      <c r="I1705" s="68"/>
    </row>
    <row r="1706" spans="2:9" ht="28.8" x14ac:dyDescent="0.3">
      <c r="B1706" s="89" t="s">
        <v>9620</v>
      </c>
      <c r="C1706" s="90" t="s">
        <v>9621</v>
      </c>
      <c r="D1706" s="91" t="s">
        <v>6382</v>
      </c>
      <c r="E1706" s="92">
        <v>430</v>
      </c>
      <c r="F1706" s="92"/>
      <c r="G1706" s="92">
        <v>430</v>
      </c>
      <c r="H1706" s="68">
        <v>9</v>
      </c>
      <c r="I1706" s="68"/>
    </row>
    <row r="1707" spans="2:9" ht="28.8" x14ac:dyDescent="0.3">
      <c r="B1707" s="89" t="s">
        <v>9622</v>
      </c>
      <c r="C1707" s="90" t="s">
        <v>9623</v>
      </c>
      <c r="D1707" s="91" t="s">
        <v>6301</v>
      </c>
      <c r="E1707" s="92">
        <v>4.4400000000000004</v>
      </c>
      <c r="F1707" s="92">
        <v>6.12</v>
      </c>
      <c r="G1707" s="92">
        <v>10.56</v>
      </c>
      <c r="H1707" s="68">
        <v>9</v>
      </c>
      <c r="I1707" s="68"/>
    </row>
    <row r="1708" spans="2:9" ht="28.8" x14ac:dyDescent="0.3">
      <c r="B1708" s="89" t="s">
        <v>9624</v>
      </c>
      <c r="C1708" s="90" t="s">
        <v>9625</v>
      </c>
      <c r="D1708" s="91" t="s">
        <v>6301</v>
      </c>
      <c r="E1708" s="92">
        <v>11.27</v>
      </c>
      <c r="F1708" s="92">
        <v>12.24</v>
      </c>
      <c r="G1708" s="92">
        <v>23.51</v>
      </c>
      <c r="H1708" s="68">
        <v>9</v>
      </c>
      <c r="I1708" s="68"/>
    </row>
    <row r="1709" spans="2:9" ht="28.8" x14ac:dyDescent="0.3">
      <c r="B1709" s="89" t="s">
        <v>9626</v>
      </c>
      <c r="C1709" s="90" t="s">
        <v>9627</v>
      </c>
      <c r="D1709" s="91" t="s">
        <v>6301</v>
      </c>
      <c r="E1709" s="92">
        <v>40.78</v>
      </c>
      <c r="F1709" s="92">
        <v>6.12</v>
      </c>
      <c r="G1709" s="92">
        <v>46.9</v>
      </c>
      <c r="H1709" s="68">
        <v>9</v>
      </c>
      <c r="I1709" s="68"/>
    </row>
    <row r="1710" spans="2:9" x14ac:dyDescent="0.3">
      <c r="B1710" s="89" t="s">
        <v>9628</v>
      </c>
      <c r="C1710" s="90" t="s">
        <v>9629</v>
      </c>
      <c r="D1710" s="91"/>
      <c r="E1710" s="92"/>
      <c r="F1710" s="92"/>
      <c r="G1710" s="92"/>
      <c r="H1710" s="68">
        <v>5</v>
      </c>
      <c r="I1710" s="68"/>
    </row>
    <row r="1711" spans="2:9" x14ac:dyDescent="0.3">
      <c r="B1711" s="89" t="s">
        <v>9630</v>
      </c>
      <c r="C1711" s="90" t="s">
        <v>9631</v>
      </c>
      <c r="D1711" s="91" t="s">
        <v>6382</v>
      </c>
      <c r="E1711" s="92"/>
      <c r="F1711" s="92">
        <v>58.08</v>
      </c>
      <c r="G1711" s="92">
        <v>58.08</v>
      </c>
      <c r="H1711" s="68">
        <v>9</v>
      </c>
      <c r="I1711" s="68"/>
    </row>
    <row r="1712" spans="2:9" x14ac:dyDescent="0.3">
      <c r="B1712" s="89" t="s">
        <v>9632</v>
      </c>
      <c r="C1712" s="90" t="s">
        <v>9633</v>
      </c>
      <c r="D1712" s="91" t="s">
        <v>6301</v>
      </c>
      <c r="E1712" s="92">
        <v>5</v>
      </c>
      <c r="F1712" s="92">
        <v>2.9</v>
      </c>
      <c r="G1712" s="92">
        <v>7.9</v>
      </c>
      <c r="H1712" s="68">
        <v>9</v>
      </c>
      <c r="I1712" s="68"/>
    </row>
    <row r="1713" spans="2:9" x14ac:dyDescent="0.3">
      <c r="B1713" s="89" t="s">
        <v>9634</v>
      </c>
      <c r="C1713" s="90" t="s">
        <v>9635</v>
      </c>
      <c r="D1713" s="91" t="s">
        <v>6301</v>
      </c>
      <c r="E1713" s="92">
        <v>2.13</v>
      </c>
      <c r="F1713" s="92">
        <v>2.9</v>
      </c>
      <c r="G1713" s="92">
        <v>5.03</v>
      </c>
      <c r="H1713" s="68">
        <v>9</v>
      </c>
      <c r="I1713" s="68"/>
    </row>
    <row r="1714" spans="2:9" ht="28.8" x14ac:dyDescent="0.3">
      <c r="B1714" s="89" t="s">
        <v>9636</v>
      </c>
      <c r="C1714" s="90" t="s">
        <v>9637</v>
      </c>
      <c r="D1714" s="91" t="s">
        <v>6301</v>
      </c>
      <c r="E1714" s="92">
        <v>12.61</v>
      </c>
      <c r="F1714" s="92">
        <v>2.9</v>
      </c>
      <c r="G1714" s="92">
        <v>15.51</v>
      </c>
      <c r="H1714" s="68">
        <v>9</v>
      </c>
      <c r="I1714" s="68"/>
    </row>
    <row r="1715" spans="2:9" x14ac:dyDescent="0.3">
      <c r="B1715" s="89" t="s">
        <v>9638</v>
      </c>
      <c r="C1715" s="90" t="s">
        <v>9639</v>
      </c>
      <c r="D1715" s="91"/>
      <c r="E1715" s="92"/>
      <c r="F1715" s="92"/>
      <c r="G1715" s="92"/>
      <c r="H1715" s="68">
        <v>2</v>
      </c>
      <c r="I1715" s="68"/>
    </row>
    <row r="1716" spans="2:9" x14ac:dyDescent="0.3">
      <c r="B1716" s="89" t="s">
        <v>9640</v>
      </c>
      <c r="C1716" s="90" t="s">
        <v>9641</v>
      </c>
      <c r="D1716" s="91"/>
      <c r="E1716" s="92"/>
      <c r="F1716" s="92"/>
      <c r="G1716" s="92"/>
      <c r="H1716" s="68">
        <v>5</v>
      </c>
      <c r="I1716" s="68"/>
    </row>
    <row r="1717" spans="2:9" x14ac:dyDescent="0.3">
      <c r="B1717" s="89" t="s">
        <v>9642</v>
      </c>
      <c r="C1717" s="90" t="s">
        <v>9643</v>
      </c>
      <c r="D1717" s="91" t="s">
        <v>6301</v>
      </c>
      <c r="E1717" s="92">
        <v>6.24</v>
      </c>
      <c r="F1717" s="92">
        <v>24.9</v>
      </c>
      <c r="G1717" s="92">
        <v>31.14</v>
      </c>
      <c r="H1717" s="68">
        <v>9</v>
      </c>
      <c r="I1717" s="68"/>
    </row>
    <row r="1718" spans="2:9" x14ac:dyDescent="0.3">
      <c r="B1718" s="89" t="s">
        <v>9644</v>
      </c>
      <c r="C1718" s="90" t="s">
        <v>9645</v>
      </c>
      <c r="D1718" s="91" t="s">
        <v>6301</v>
      </c>
      <c r="E1718" s="92">
        <v>3.73</v>
      </c>
      <c r="F1718" s="92">
        <v>24.9</v>
      </c>
      <c r="G1718" s="92">
        <v>28.63</v>
      </c>
      <c r="H1718" s="68">
        <v>9</v>
      </c>
      <c r="I1718" s="68"/>
    </row>
    <row r="1719" spans="2:9" x14ac:dyDescent="0.3">
      <c r="B1719" s="89" t="s">
        <v>9646</v>
      </c>
      <c r="C1719" s="90" t="s">
        <v>9647</v>
      </c>
      <c r="D1719" s="91" t="s">
        <v>6301</v>
      </c>
      <c r="E1719" s="92">
        <v>5.19</v>
      </c>
      <c r="F1719" s="92">
        <v>6.34</v>
      </c>
      <c r="G1719" s="92">
        <v>11.53</v>
      </c>
      <c r="H1719" s="68">
        <v>9</v>
      </c>
      <c r="I1719" s="68"/>
    </row>
    <row r="1720" spans="2:9" x14ac:dyDescent="0.3">
      <c r="B1720" s="89" t="s">
        <v>9648</v>
      </c>
      <c r="C1720" s="90" t="s">
        <v>9649</v>
      </c>
      <c r="D1720" s="91" t="s">
        <v>6357</v>
      </c>
      <c r="E1720" s="92">
        <v>21.51</v>
      </c>
      <c r="F1720" s="92">
        <v>17.829999999999998</v>
      </c>
      <c r="G1720" s="92">
        <v>39.340000000000003</v>
      </c>
      <c r="H1720" s="68">
        <v>9</v>
      </c>
      <c r="I1720" s="68"/>
    </row>
    <row r="1721" spans="2:9" x14ac:dyDescent="0.3">
      <c r="B1721" s="89" t="s">
        <v>9650</v>
      </c>
      <c r="C1721" s="90" t="s">
        <v>9651</v>
      </c>
      <c r="D1721" s="91" t="s">
        <v>6301</v>
      </c>
      <c r="E1721" s="92">
        <v>6.15</v>
      </c>
      <c r="F1721" s="92">
        <v>6.81</v>
      </c>
      <c r="G1721" s="92">
        <v>12.96</v>
      </c>
      <c r="H1721" s="68">
        <v>9</v>
      </c>
      <c r="I1721" s="68"/>
    </row>
    <row r="1722" spans="2:9" x14ac:dyDescent="0.3">
      <c r="B1722" s="89" t="s">
        <v>9652</v>
      </c>
      <c r="C1722" s="90" t="s">
        <v>9653</v>
      </c>
      <c r="D1722" s="91"/>
      <c r="E1722" s="92"/>
      <c r="F1722" s="92"/>
      <c r="G1722" s="92"/>
      <c r="H1722" s="68">
        <v>5</v>
      </c>
      <c r="I1722" s="68"/>
    </row>
    <row r="1723" spans="2:9" x14ac:dyDescent="0.3">
      <c r="B1723" s="89" t="s">
        <v>9654</v>
      </c>
      <c r="C1723" s="90" t="s">
        <v>9655</v>
      </c>
      <c r="D1723" s="91" t="s">
        <v>6301</v>
      </c>
      <c r="E1723" s="92">
        <v>2.36</v>
      </c>
      <c r="F1723" s="92">
        <v>8.59</v>
      </c>
      <c r="G1723" s="92">
        <v>10.95</v>
      </c>
      <c r="H1723" s="68">
        <v>9</v>
      </c>
      <c r="I1723" s="68"/>
    </row>
    <row r="1724" spans="2:9" x14ac:dyDescent="0.3">
      <c r="B1724" s="89" t="s">
        <v>9656</v>
      </c>
      <c r="C1724" s="90" t="s">
        <v>9657</v>
      </c>
      <c r="D1724" s="91" t="s">
        <v>6301</v>
      </c>
      <c r="E1724" s="92">
        <v>4.05</v>
      </c>
      <c r="F1724" s="92">
        <v>8.59</v>
      </c>
      <c r="G1724" s="92">
        <v>12.64</v>
      </c>
      <c r="H1724" s="68">
        <v>9</v>
      </c>
      <c r="I1724" s="68"/>
    </row>
    <row r="1725" spans="2:9" x14ac:dyDescent="0.3">
      <c r="B1725" s="89" t="s">
        <v>9658</v>
      </c>
      <c r="C1725" s="90" t="s">
        <v>9659</v>
      </c>
      <c r="D1725" s="91"/>
      <c r="E1725" s="92"/>
      <c r="F1725" s="92"/>
      <c r="G1725" s="92"/>
      <c r="H1725" s="68">
        <v>5</v>
      </c>
      <c r="I1725" s="68"/>
    </row>
    <row r="1726" spans="2:9" x14ac:dyDescent="0.3">
      <c r="B1726" s="89" t="s">
        <v>9660</v>
      </c>
      <c r="C1726" s="90" t="s">
        <v>9661</v>
      </c>
      <c r="D1726" s="91" t="s">
        <v>6301</v>
      </c>
      <c r="E1726" s="92">
        <v>4.5599999999999996</v>
      </c>
      <c r="F1726" s="92">
        <v>18.89</v>
      </c>
      <c r="G1726" s="92">
        <v>23.45</v>
      </c>
      <c r="H1726" s="68">
        <v>9</v>
      </c>
      <c r="I1726" s="68"/>
    </row>
    <row r="1727" spans="2:9" x14ac:dyDescent="0.3">
      <c r="B1727" s="89" t="s">
        <v>9662</v>
      </c>
      <c r="C1727" s="90" t="s">
        <v>9663</v>
      </c>
      <c r="D1727" s="91" t="s">
        <v>6301</v>
      </c>
      <c r="E1727" s="92">
        <v>6.34</v>
      </c>
      <c r="F1727" s="92">
        <v>16.04</v>
      </c>
      <c r="G1727" s="92">
        <v>22.38</v>
      </c>
      <c r="H1727" s="68">
        <v>9</v>
      </c>
      <c r="I1727" s="68"/>
    </row>
    <row r="1728" spans="2:9" x14ac:dyDescent="0.3">
      <c r="B1728" s="89" t="s">
        <v>9664</v>
      </c>
      <c r="C1728" s="90" t="s">
        <v>9665</v>
      </c>
      <c r="D1728" s="91" t="s">
        <v>6301</v>
      </c>
      <c r="E1728" s="92">
        <v>12.92</v>
      </c>
      <c r="F1728" s="92">
        <v>8.92</v>
      </c>
      <c r="G1728" s="92">
        <v>21.84</v>
      </c>
      <c r="H1728" s="68">
        <v>9</v>
      </c>
      <c r="I1728" s="68"/>
    </row>
    <row r="1729" spans="2:9" x14ac:dyDescent="0.3">
      <c r="B1729" s="89" t="s">
        <v>9666</v>
      </c>
      <c r="C1729" s="90" t="s">
        <v>9667</v>
      </c>
      <c r="D1729" s="91" t="s">
        <v>6301</v>
      </c>
      <c r="E1729" s="92">
        <v>13.15</v>
      </c>
      <c r="F1729" s="92">
        <v>15.32</v>
      </c>
      <c r="G1729" s="92">
        <v>28.47</v>
      </c>
      <c r="H1729" s="68">
        <v>9</v>
      </c>
      <c r="I1729" s="68"/>
    </row>
    <row r="1730" spans="2:9" ht="28.8" x14ac:dyDescent="0.3">
      <c r="B1730" s="89" t="s">
        <v>9668</v>
      </c>
      <c r="C1730" s="90" t="s">
        <v>9669</v>
      </c>
      <c r="D1730" s="91" t="s">
        <v>6301</v>
      </c>
      <c r="E1730" s="92">
        <v>6.72</v>
      </c>
      <c r="F1730" s="92">
        <v>11.36</v>
      </c>
      <c r="G1730" s="92">
        <v>18.079999999999998</v>
      </c>
      <c r="H1730" s="68">
        <v>9</v>
      </c>
      <c r="I1730" s="68"/>
    </row>
    <row r="1731" spans="2:9" ht="28.8" x14ac:dyDescent="0.3">
      <c r="B1731" s="89" t="s">
        <v>9670</v>
      </c>
      <c r="C1731" s="90" t="s">
        <v>9671</v>
      </c>
      <c r="D1731" s="91" t="s">
        <v>6301</v>
      </c>
      <c r="E1731" s="92">
        <v>30.56</v>
      </c>
      <c r="F1731" s="92">
        <v>11.36</v>
      </c>
      <c r="G1731" s="92">
        <v>41.92</v>
      </c>
      <c r="H1731" s="68">
        <v>9</v>
      </c>
      <c r="I1731" s="68"/>
    </row>
    <row r="1732" spans="2:9" x14ac:dyDescent="0.3">
      <c r="B1732" s="89" t="s">
        <v>9672</v>
      </c>
      <c r="C1732" s="90" t="s">
        <v>9673</v>
      </c>
      <c r="D1732" s="91" t="s">
        <v>6301</v>
      </c>
      <c r="E1732" s="92">
        <v>17.21</v>
      </c>
      <c r="F1732" s="92">
        <v>15.32</v>
      </c>
      <c r="G1732" s="92">
        <v>32.53</v>
      </c>
      <c r="H1732" s="68">
        <v>9</v>
      </c>
      <c r="I1732" s="68"/>
    </row>
    <row r="1733" spans="2:9" x14ac:dyDescent="0.3">
      <c r="B1733" s="89" t="s">
        <v>9674</v>
      </c>
      <c r="C1733" s="90" t="s">
        <v>9675</v>
      </c>
      <c r="D1733" s="91"/>
      <c r="E1733" s="92"/>
      <c r="F1733" s="92"/>
      <c r="G1733" s="92"/>
      <c r="H1733" s="68">
        <v>5</v>
      </c>
      <c r="I1733" s="68"/>
    </row>
    <row r="1734" spans="2:9" x14ac:dyDescent="0.3">
      <c r="B1734" s="89" t="s">
        <v>9676</v>
      </c>
      <c r="C1734" s="90" t="s">
        <v>9677</v>
      </c>
      <c r="D1734" s="91" t="s">
        <v>6301</v>
      </c>
      <c r="E1734" s="92">
        <v>5.98</v>
      </c>
      <c r="F1734" s="92">
        <v>11.36</v>
      </c>
      <c r="G1734" s="92">
        <v>17.34</v>
      </c>
      <c r="H1734" s="68">
        <v>9</v>
      </c>
      <c r="I1734" s="68"/>
    </row>
    <row r="1735" spans="2:9" x14ac:dyDescent="0.3">
      <c r="B1735" s="89" t="s">
        <v>9678</v>
      </c>
      <c r="C1735" s="90" t="s">
        <v>9679</v>
      </c>
      <c r="D1735" s="91" t="s">
        <v>6357</v>
      </c>
      <c r="E1735" s="92">
        <v>2.35</v>
      </c>
      <c r="F1735" s="92">
        <v>2.11</v>
      </c>
      <c r="G1735" s="92">
        <v>4.46</v>
      </c>
      <c r="H1735" s="68">
        <v>9</v>
      </c>
      <c r="I1735" s="68"/>
    </row>
    <row r="1736" spans="2:9" x14ac:dyDescent="0.3">
      <c r="B1736" s="89" t="s">
        <v>9680</v>
      </c>
      <c r="C1736" s="90" t="s">
        <v>9681</v>
      </c>
      <c r="D1736" s="91" t="s">
        <v>6301</v>
      </c>
      <c r="E1736" s="92">
        <v>7.84</v>
      </c>
      <c r="F1736" s="92">
        <v>12.82</v>
      </c>
      <c r="G1736" s="92">
        <v>20.66</v>
      </c>
      <c r="H1736" s="68">
        <v>9</v>
      </c>
      <c r="I1736" s="68"/>
    </row>
    <row r="1737" spans="2:9" x14ac:dyDescent="0.3">
      <c r="B1737" s="89" t="s">
        <v>9682</v>
      </c>
      <c r="C1737" s="90" t="s">
        <v>9683</v>
      </c>
      <c r="D1737" s="91" t="s">
        <v>6357</v>
      </c>
      <c r="E1737" s="92">
        <v>2.0699999999999998</v>
      </c>
      <c r="F1737" s="92">
        <v>1.69</v>
      </c>
      <c r="G1737" s="92">
        <v>3.76</v>
      </c>
      <c r="H1737" s="68">
        <v>9</v>
      </c>
      <c r="I1737" s="68"/>
    </row>
    <row r="1738" spans="2:9" x14ac:dyDescent="0.3">
      <c r="B1738" s="89" t="s">
        <v>9684</v>
      </c>
      <c r="C1738" s="90" t="s">
        <v>9685</v>
      </c>
      <c r="D1738" s="91"/>
      <c r="E1738" s="92"/>
      <c r="F1738" s="92"/>
      <c r="G1738" s="92"/>
      <c r="H1738" s="68">
        <v>5</v>
      </c>
      <c r="I1738" s="68"/>
    </row>
    <row r="1739" spans="2:9" x14ac:dyDescent="0.3">
      <c r="B1739" s="89" t="s">
        <v>9686</v>
      </c>
      <c r="C1739" s="90" t="s">
        <v>9687</v>
      </c>
      <c r="D1739" s="91" t="s">
        <v>6301</v>
      </c>
      <c r="E1739" s="92">
        <v>3.25</v>
      </c>
      <c r="F1739" s="92">
        <v>15.32</v>
      </c>
      <c r="G1739" s="92">
        <v>18.57</v>
      </c>
      <c r="H1739" s="68">
        <v>9</v>
      </c>
      <c r="I1739" s="68"/>
    </row>
    <row r="1740" spans="2:9" x14ac:dyDescent="0.3">
      <c r="B1740" s="89" t="s">
        <v>9688</v>
      </c>
      <c r="C1740" s="90" t="s">
        <v>9689</v>
      </c>
      <c r="D1740" s="91"/>
      <c r="E1740" s="92"/>
      <c r="F1740" s="92"/>
      <c r="G1740" s="92"/>
      <c r="H1740" s="68">
        <v>5</v>
      </c>
      <c r="I1740" s="68"/>
    </row>
    <row r="1741" spans="2:9" x14ac:dyDescent="0.3">
      <c r="B1741" s="89" t="s">
        <v>9690</v>
      </c>
      <c r="C1741" s="90" t="s">
        <v>9691</v>
      </c>
      <c r="D1741" s="91" t="s">
        <v>6301</v>
      </c>
      <c r="E1741" s="92">
        <v>8.8000000000000007</v>
      </c>
      <c r="F1741" s="92">
        <v>28.53</v>
      </c>
      <c r="G1741" s="92">
        <v>37.33</v>
      </c>
      <c r="H1741" s="68">
        <v>9</v>
      </c>
      <c r="I1741" s="68"/>
    </row>
    <row r="1742" spans="2:9" x14ac:dyDescent="0.3">
      <c r="B1742" s="89" t="s">
        <v>9692</v>
      </c>
      <c r="C1742" s="90" t="s">
        <v>9693</v>
      </c>
      <c r="D1742" s="91" t="s">
        <v>6812</v>
      </c>
      <c r="E1742" s="92">
        <v>4.0199999999999996</v>
      </c>
      <c r="F1742" s="92"/>
      <c r="G1742" s="92">
        <v>4.0199999999999996</v>
      </c>
      <c r="H1742" s="68">
        <v>9</v>
      </c>
      <c r="I1742" s="68"/>
    </row>
    <row r="1743" spans="2:9" x14ac:dyDescent="0.3">
      <c r="B1743" s="89" t="s">
        <v>9694</v>
      </c>
      <c r="C1743" s="90" t="s">
        <v>9695</v>
      </c>
      <c r="D1743" s="91" t="s">
        <v>6812</v>
      </c>
      <c r="E1743" s="92">
        <v>2.85</v>
      </c>
      <c r="F1743" s="92"/>
      <c r="G1743" s="92">
        <v>2.85</v>
      </c>
      <c r="H1743" s="68">
        <v>9</v>
      </c>
      <c r="I1743" s="68"/>
    </row>
    <row r="1744" spans="2:9" ht="43.2" x14ac:dyDescent="0.3">
      <c r="B1744" s="89" t="s">
        <v>9696</v>
      </c>
      <c r="C1744" s="90" t="s">
        <v>9697</v>
      </c>
      <c r="D1744" s="91" t="s">
        <v>6301</v>
      </c>
      <c r="E1744" s="92">
        <v>71.5</v>
      </c>
      <c r="F1744" s="92">
        <v>142.41</v>
      </c>
      <c r="G1744" s="92">
        <v>213.91</v>
      </c>
      <c r="H1744" s="68">
        <v>9</v>
      </c>
      <c r="I1744" s="68"/>
    </row>
    <row r="1745" spans="2:9" ht="43.2" x14ac:dyDescent="0.3">
      <c r="B1745" s="89" t="s">
        <v>9698</v>
      </c>
      <c r="C1745" s="90" t="s">
        <v>9699</v>
      </c>
      <c r="D1745" s="91" t="s">
        <v>6301</v>
      </c>
      <c r="E1745" s="92">
        <v>309.10000000000002</v>
      </c>
      <c r="F1745" s="92">
        <v>165</v>
      </c>
      <c r="G1745" s="92">
        <v>474.1</v>
      </c>
      <c r="H1745" s="68">
        <v>9</v>
      </c>
      <c r="I1745" s="68"/>
    </row>
    <row r="1746" spans="2:9" x14ac:dyDescent="0.3">
      <c r="B1746" s="89" t="s">
        <v>9700</v>
      </c>
      <c r="C1746" s="90" t="s">
        <v>9701</v>
      </c>
      <c r="D1746" s="91"/>
      <c r="E1746" s="92"/>
      <c r="F1746" s="92"/>
      <c r="G1746" s="92"/>
      <c r="H1746" s="68">
        <v>5</v>
      </c>
      <c r="I1746" s="68"/>
    </row>
    <row r="1747" spans="2:9" x14ac:dyDescent="0.3">
      <c r="B1747" s="89" t="s">
        <v>9702</v>
      </c>
      <c r="C1747" s="90" t="s">
        <v>9703</v>
      </c>
      <c r="D1747" s="91" t="s">
        <v>6357</v>
      </c>
      <c r="E1747" s="92">
        <v>1.24</v>
      </c>
      <c r="F1747" s="92">
        <v>1.1599999999999999</v>
      </c>
      <c r="G1747" s="92">
        <v>2.4</v>
      </c>
      <c r="H1747" s="68">
        <v>9</v>
      </c>
      <c r="I1747" s="68"/>
    </row>
    <row r="1748" spans="2:9" x14ac:dyDescent="0.3">
      <c r="B1748" s="89" t="s">
        <v>9704</v>
      </c>
      <c r="C1748" s="90" t="s">
        <v>9705</v>
      </c>
      <c r="D1748" s="91" t="s">
        <v>6357</v>
      </c>
      <c r="E1748" s="92">
        <v>0.79</v>
      </c>
      <c r="F1748" s="92">
        <v>2.2999999999999998</v>
      </c>
      <c r="G1748" s="92">
        <v>3.09</v>
      </c>
      <c r="H1748" s="68">
        <v>9</v>
      </c>
      <c r="I1748" s="68"/>
    </row>
    <row r="1749" spans="2:9" x14ac:dyDescent="0.3">
      <c r="B1749" s="89" t="s">
        <v>9706</v>
      </c>
      <c r="C1749" s="90" t="s">
        <v>9707</v>
      </c>
      <c r="D1749" s="91"/>
      <c r="E1749" s="92"/>
      <c r="F1749" s="92"/>
      <c r="G1749" s="92"/>
      <c r="H1749" s="68">
        <v>5</v>
      </c>
      <c r="I1749" s="68"/>
    </row>
    <row r="1750" spans="2:9" x14ac:dyDescent="0.3">
      <c r="B1750" s="89" t="s">
        <v>9708</v>
      </c>
      <c r="C1750" s="90" t="s">
        <v>9709</v>
      </c>
      <c r="D1750" s="91" t="s">
        <v>6301</v>
      </c>
      <c r="E1750" s="92">
        <v>5.78</v>
      </c>
      <c r="F1750" s="92">
        <v>15.32</v>
      </c>
      <c r="G1750" s="92">
        <v>21.1</v>
      </c>
      <c r="H1750" s="68">
        <v>9</v>
      </c>
      <c r="I1750" s="68"/>
    </row>
    <row r="1751" spans="2:9" x14ac:dyDescent="0.3">
      <c r="B1751" s="89" t="s">
        <v>9710</v>
      </c>
      <c r="C1751" s="90" t="s">
        <v>9711</v>
      </c>
      <c r="D1751" s="91" t="s">
        <v>6301</v>
      </c>
      <c r="E1751" s="92">
        <v>7.08</v>
      </c>
      <c r="F1751" s="92">
        <v>15.32</v>
      </c>
      <c r="G1751" s="92">
        <v>22.4</v>
      </c>
      <c r="H1751" s="68">
        <v>9</v>
      </c>
      <c r="I1751" s="68"/>
    </row>
    <row r="1752" spans="2:9" x14ac:dyDescent="0.3">
      <c r="B1752" s="89" t="s">
        <v>9712</v>
      </c>
      <c r="C1752" s="90" t="s">
        <v>9713</v>
      </c>
      <c r="D1752" s="91" t="s">
        <v>6301</v>
      </c>
      <c r="E1752" s="92">
        <v>8.4</v>
      </c>
      <c r="F1752" s="92">
        <v>15.32</v>
      </c>
      <c r="G1752" s="92">
        <v>23.72</v>
      </c>
      <c r="H1752" s="68">
        <v>9</v>
      </c>
      <c r="I1752" s="68"/>
    </row>
    <row r="1753" spans="2:9" x14ac:dyDescent="0.3">
      <c r="B1753" s="89" t="s">
        <v>9714</v>
      </c>
      <c r="C1753" s="90" t="s">
        <v>9715</v>
      </c>
      <c r="D1753" s="91" t="s">
        <v>6301</v>
      </c>
      <c r="E1753" s="92">
        <v>10.57</v>
      </c>
      <c r="F1753" s="92">
        <v>15.32</v>
      </c>
      <c r="G1753" s="92">
        <v>25.89</v>
      </c>
      <c r="H1753" s="68">
        <v>9</v>
      </c>
      <c r="I1753" s="68"/>
    </row>
    <row r="1754" spans="2:9" x14ac:dyDescent="0.3">
      <c r="B1754" s="89" t="s">
        <v>9716</v>
      </c>
      <c r="C1754" s="90" t="s">
        <v>9717</v>
      </c>
      <c r="D1754" s="91" t="s">
        <v>6301</v>
      </c>
      <c r="E1754" s="92">
        <v>8.4499999999999993</v>
      </c>
      <c r="F1754" s="92">
        <v>15.32</v>
      </c>
      <c r="G1754" s="92">
        <v>23.77</v>
      </c>
      <c r="H1754" s="68">
        <v>9</v>
      </c>
      <c r="I1754" s="68"/>
    </row>
    <row r="1755" spans="2:9" x14ac:dyDescent="0.3">
      <c r="B1755" s="89" t="s">
        <v>9718</v>
      </c>
      <c r="C1755" s="90" t="s">
        <v>9719</v>
      </c>
      <c r="D1755" s="91" t="s">
        <v>6301</v>
      </c>
      <c r="E1755" s="92">
        <v>49.78</v>
      </c>
      <c r="F1755" s="92">
        <v>32.1</v>
      </c>
      <c r="G1755" s="92">
        <v>81.88</v>
      </c>
      <c r="H1755" s="68">
        <v>9</v>
      </c>
      <c r="I1755" s="68"/>
    </row>
    <row r="1756" spans="2:9" x14ac:dyDescent="0.3">
      <c r="B1756" s="89" t="s">
        <v>9720</v>
      </c>
      <c r="C1756" s="90" t="s">
        <v>9721</v>
      </c>
      <c r="D1756" s="91" t="s">
        <v>6301</v>
      </c>
      <c r="E1756" s="92">
        <v>14.48</v>
      </c>
      <c r="F1756" s="92">
        <v>15.32</v>
      </c>
      <c r="G1756" s="92">
        <v>29.8</v>
      </c>
      <c r="H1756" s="68">
        <v>9</v>
      </c>
      <c r="I1756" s="68"/>
    </row>
    <row r="1757" spans="2:9" x14ac:dyDescent="0.3">
      <c r="B1757" s="89" t="s">
        <v>9722</v>
      </c>
      <c r="C1757" s="90" t="s">
        <v>9723</v>
      </c>
      <c r="D1757" s="91" t="s">
        <v>6301</v>
      </c>
      <c r="E1757" s="92">
        <v>11.39</v>
      </c>
      <c r="F1757" s="92">
        <v>21.39</v>
      </c>
      <c r="G1757" s="92">
        <v>32.78</v>
      </c>
      <c r="H1757" s="68">
        <v>9</v>
      </c>
      <c r="I1757" s="68"/>
    </row>
    <row r="1758" spans="2:9" ht="43.2" x14ac:dyDescent="0.3">
      <c r="B1758" s="89" t="s">
        <v>9724</v>
      </c>
      <c r="C1758" s="90" t="s">
        <v>9725</v>
      </c>
      <c r="D1758" s="91" t="s">
        <v>6301</v>
      </c>
      <c r="E1758" s="92">
        <v>203</v>
      </c>
      <c r="F1758" s="92"/>
      <c r="G1758" s="92">
        <v>203</v>
      </c>
      <c r="H1758" s="68">
        <v>9</v>
      </c>
      <c r="I1758" s="68"/>
    </row>
    <row r="1759" spans="2:9" ht="43.2" x14ac:dyDescent="0.3">
      <c r="B1759" s="89" t="s">
        <v>9726</v>
      </c>
      <c r="C1759" s="90" t="s">
        <v>9727</v>
      </c>
      <c r="D1759" s="91" t="s">
        <v>6301</v>
      </c>
      <c r="E1759" s="92">
        <v>402.5</v>
      </c>
      <c r="F1759" s="92"/>
      <c r="G1759" s="92">
        <v>402.5</v>
      </c>
      <c r="H1759" s="68">
        <v>9</v>
      </c>
      <c r="I1759" s="68"/>
    </row>
    <row r="1760" spans="2:9" x14ac:dyDescent="0.3">
      <c r="B1760" s="89" t="s">
        <v>9728</v>
      </c>
      <c r="C1760" s="90" t="s">
        <v>9729</v>
      </c>
      <c r="D1760" s="91"/>
      <c r="E1760" s="92"/>
      <c r="F1760" s="92"/>
      <c r="G1760" s="92"/>
      <c r="H1760" s="68">
        <v>5</v>
      </c>
      <c r="I1760" s="68"/>
    </row>
    <row r="1761" spans="2:9" x14ac:dyDescent="0.3">
      <c r="B1761" s="89" t="s">
        <v>9730</v>
      </c>
      <c r="C1761" s="90" t="s">
        <v>9731</v>
      </c>
      <c r="D1761" s="91" t="s">
        <v>6301</v>
      </c>
      <c r="E1761" s="92">
        <v>13.41</v>
      </c>
      <c r="F1761" s="92">
        <v>21.39</v>
      </c>
      <c r="G1761" s="92">
        <v>34.799999999999997</v>
      </c>
      <c r="H1761" s="68">
        <v>9</v>
      </c>
      <c r="I1761" s="68"/>
    </row>
    <row r="1762" spans="2:9" x14ac:dyDescent="0.3">
      <c r="B1762" s="89" t="s">
        <v>9732</v>
      </c>
      <c r="C1762" s="90" t="s">
        <v>9733</v>
      </c>
      <c r="D1762" s="91"/>
      <c r="E1762" s="92"/>
      <c r="F1762" s="92"/>
      <c r="G1762" s="92"/>
      <c r="H1762" s="68">
        <v>5</v>
      </c>
      <c r="I1762" s="68"/>
    </row>
    <row r="1763" spans="2:9" x14ac:dyDescent="0.3">
      <c r="B1763" s="89" t="s">
        <v>9734</v>
      </c>
      <c r="C1763" s="90" t="s">
        <v>9735</v>
      </c>
      <c r="D1763" s="91" t="s">
        <v>6301</v>
      </c>
      <c r="E1763" s="92">
        <v>13.74</v>
      </c>
      <c r="F1763" s="92">
        <v>21.39</v>
      </c>
      <c r="G1763" s="92">
        <v>35.130000000000003</v>
      </c>
      <c r="H1763" s="68">
        <v>9</v>
      </c>
      <c r="I1763" s="68"/>
    </row>
    <row r="1764" spans="2:9" x14ac:dyDescent="0.3">
      <c r="B1764" s="89" t="s">
        <v>9736</v>
      </c>
      <c r="C1764" s="90" t="s">
        <v>9737</v>
      </c>
      <c r="D1764" s="91"/>
      <c r="E1764" s="92"/>
      <c r="F1764" s="92"/>
      <c r="G1764" s="92"/>
      <c r="H1764" s="68">
        <v>2</v>
      </c>
      <c r="I1764" s="68"/>
    </row>
    <row r="1765" spans="2:9" x14ac:dyDescent="0.3">
      <c r="B1765" s="89" t="s">
        <v>9738</v>
      </c>
      <c r="C1765" s="90" t="s">
        <v>9739</v>
      </c>
      <c r="D1765" s="91"/>
      <c r="E1765" s="92"/>
      <c r="F1765" s="92"/>
      <c r="G1765" s="92"/>
      <c r="H1765" s="68">
        <v>5</v>
      </c>
      <c r="I1765" s="68"/>
    </row>
    <row r="1766" spans="2:9" x14ac:dyDescent="0.3">
      <c r="B1766" s="89" t="s">
        <v>9740</v>
      </c>
      <c r="C1766" s="90" t="s">
        <v>9741</v>
      </c>
      <c r="D1766" s="91" t="s">
        <v>6382</v>
      </c>
      <c r="E1766" s="92">
        <v>119.03</v>
      </c>
      <c r="F1766" s="92">
        <v>36.299999999999997</v>
      </c>
      <c r="G1766" s="92">
        <v>155.33000000000001</v>
      </c>
      <c r="H1766" s="68">
        <v>9</v>
      </c>
      <c r="I1766" s="68"/>
    </row>
    <row r="1767" spans="2:9" x14ac:dyDescent="0.3">
      <c r="B1767" s="89" t="s">
        <v>9742</v>
      </c>
      <c r="C1767" s="90" t="s">
        <v>9743</v>
      </c>
      <c r="D1767" s="91" t="s">
        <v>6301</v>
      </c>
      <c r="E1767" s="92"/>
      <c r="F1767" s="92">
        <v>1.45</v>
      </c>
      <c r="G1767" s="92">
        <v>1.45</v>
      </c>
      <c r="H1767" s="68">
        <v>9</v>
      </c>
      <c r="I1767" s="68"/>
    </row>
    <row r="1768" spans="2:9" x14ac:dyDescent="0.3">
      <c r="B1768" s="89" t="s">
        <v>9744</v>
      </c>
      <c r="C1768" s="90" t="s">
        <v>9745</v>
      </c>
      <c r="D1768" s="91"/>
      <c r="E1768" s="92"/>
      <c r="F1768" s="92"/>
      <c r="G1768" s="92"/>
      <c r="H1768" s="68">
        <v>5</v>
      </c>
      <c r="I1768" s="68"/>
    </row>
    <row r="1769" spans="2:9" x14ac:dyDescent="0.3">
      <c r="B1769" s="89" t="s">
        <v>9746</v>
      </c>
      <c r="C1769" s="90" t="s">
        <v>9747</v>
      </c>
      <c r="D1769" s="91" t="s">
        <v>6301</v>
      </c>
      <c r="E1769" s="92">
        <v>6.56</v>
      </c>
      <c r="F1769" s="92">
        <v>2.4500000000000002</v>
      </c>
      <c r="G1769" s="92">
        <v>9.01</v>
      </c>
      <c r="H1769" s="68">
        <v>9</v>
      </c>
      <c r="I1769" s="68"/>
    </row>
    <row r="1770" spans="2:9" x14ac:dyDescent="0.3">
      <c r="B1770" s="89" t="s">
        <v>9748</v>
      </c>
      <c r="C1770" s="90" t="s">
        <v>9749</v>
      </c>
      <c r="D1770" s="91" t="s">
        <v>6301</v>
      </c>
      <c r="E1770" s="92">
        <v>5.84</v>
      </c>
      <c r="F1770" s="92">
        <v>3.67</v>
      </c>
      <c r="G1770" s="92">
        <v>9.51</v>
      </c>
      <c r="H1770" s="68">
        <v>9</v>
      </c>
      <c r="I1770" s="68"/>
    </row>
    <row r="1771" spans="2:9" x14ac:dyDescent="0.3">
      <c r="B1771" s="89" t="s">
        <v>9750</v>
      </c>
      <c r="C1771" s="90" t="s">
        <v>9751</v>
      </c>
      <c r="D1771" s="91" t="s">
        <v>6301</v>
      </c>
      <c r="E1771" s="92">
        <v>42.4</v>
      </c>
      <c r="F1771" s="92">
        <v>4.66</v>
      </c>
      <c r="G1771" s="92">
        <v>47.06</v>
      </c>
      <c r="H1771" s="68">
        <v>9</v>
      </c>
      <c r="I1771" s="68"/>
    </row>
    <row r="1772" spans="2:9" x14ac:dyDescent="0.3">
      <c r="B1772" s="89" t="s">
        <v>9752</v>
      </c>
      <c r="C1772" s="90" t="s">
        <v>9753</v>
      </c>
      <c r="D1772" s="91" t="s">
        <v>6301</v>
      </c>
      <c r="E1772" s="92">
        <v>11.42</v>
      </c>
      <c r="F1772" s="92">
        <v>3.67</v>
      </c>
      <c r="G1772" s="92">
        <v>15.09</v>
      </c>
      <c r="H1772" s="68">
        <v>9</v>
      </c>
      <c r="I1772" s="68"/>
    </row>
    <row r="1773" spans="2:9" x14ac:dyDescent="0.3">
      <c r="B1773" s="89" t="s">
        <v>9754</v>
      </c>
      <c r="C1773" s="90" t="s">
        <v>9755</v>
      </c>
      <c r="D1773" s="91" t="s">
        <v>6301</v>
      </c>
      <c r="E1773" s="92">
        <v>33.94</v>
      </c>
      <c r="F1773" s="92">
        <v>4.66</v>
      </c>
      <c r="G1773" s="92">
        <v>38.6</v>
      </c>
      <c r="H1773" s="68">
        <v>9</v>
      </c>
      <c r="I1773" s="68"/>
    </row>
    <row r="1774" spans="2:9" x14ac:dyDescent="0.3">
      <c r="B1774" s="89" t="s">
        <v>9756</v>
      </c>
      <c r="C1774" s="90" t="s">
        <v>9757</v>
      </c>
      <c r="D1774" s="91" t="s">
        <v>6301</v>
      </c>
      <c r="E1774" s="92">
        <v>6.89</v>
      </c>
      <c r="F1774" s="92">
        <v>3.67</v>
      </c>
      <c r="G1774" s="92">
        <v>10.56</v>
      </c>
      <c r="H1774" s="68">
        <v>9</v>
      </c>
      <c r="I1774" s="68"/>
    </row>
    <row r="1775" spans="2:9" x14ac:dyDescent="0.3">
      <c r="B1775" s="89" t="s">
        <v>9758</v>
      </c>
      <c r="C1775" s="90" t="s">
        <v>9759</v>
      </c>
      <c r="D1775" s="91" t="s">
        <v>6301</v>
      </c>
      <c r="E1775" s="92">
        <v>36</v>
      </c>
      <c r="F1775" s="92">
        <v>4.66</v>
      </c>
      <c r="G1775" s="92">
        <v>40.659999999999997</v>
      </c>
      <c r="H1775" s="68">
        <v>9</v>
      </c>
      <c r="I1775" s="68"/>
    </row>
    <row r="1776" spans="2:9" x14ac:dyDescent="0.3">
      <c r="B1776" s="89" t="s">
        <v>9760</v>
      </c>
      <c r="C1776" s="90" t="s">
        <v>9761</v>
      </c>
      <c r="D1776" s="91" t="s">
        <v>6301</v>
      </c>
      <c r="E1776" s="92">
        <v>6.71</v>
      </c>
      <c r="F1776" s="92"/>
      <c r="G1776" s="92">
        <v>6.71</v>
      </c>
      <c r="H1776" s="68">
        <v>9</v>
      </c>
      <c r="I1776" s="68"/>
    </row>
    <row r="1777" spans="2:9" x14ac:dyDescent="0.3">
      <c r="B1777" s="89" t="s">
        <v>9762</v>
      </c>
      <c r="C1777" s="90" t="s">
        <v>9763</v>
      </c>
      <c r="D1777" s="91"/>
      <c r="E1777" s="92"/>
      <c r="F1777" s="92"/>
      <c r="G1777" s="92"/>
      <c r="H1777" s="68">
        <v>5</v>
      </c>
      <c r="I1777" s="68"/>
    </row>
    <row r="1778" spans="2:9" x14ac:dyDescent="0.3">
      <c r="B1778" s="89" t="s">
        <v>9764</v>
      </c>
      <c r="C1778" s="90" t="s">
        <v>9765</v>
      </c>
      <c r="D1778" s="91" t="s">
        <v>6249</v>
      </c>
      <c r="E1778" s="92">
        <v>36.58</v>
      </c>
      <c r="F1778" s="92">
        <v>2.68</v>
      </c>
      <c r="G1778" s="92">
        <v>39.26</v>
      </c>
      <c r="H1778" s="68">
        <v>9</v>
      </c>
      <c r="I1778" s="68"/>
    </row>
    <row r="1779" spans="2:9" x14ac:dyDescent="0.3">
      <c r="B1779" s="89" t="s">
        <v>9766</v>
      </c>
      <c r="C1779" s="90" t="s">
        <v>9767</v>
      </c>
      <c r="D1779" s="91" t="s">
        <v>6249</v>
      </c>
      <c r="E1779" s="92">
        <v>26.6</v>
      </c>
      <c r="F1779" s="92">
        <v>2.68</v>
      </c>
      <c r="G1779" s="92">
        <v>29.28</v>
      </c>
      <c r="H1779" s="68">
        <v>9</v>
      </c>
      <c r="I1779" s="68"/>
    </row>
    <row r="1780" spans="2:9" x14ac:dyDescent="0.3">
      <c r="B1780" s="89" t="s">
        <v>9768</v>
      </c>
      <c r="C1780" s="90" t="s">
        <v>9769</v>
      </c>
      <c r="D1780" s="91" t="s">
        <v>6249</v>
      </c>
      <c r="E1780" s="92">
        <v>26.37</v>
      </c>
      <c r="F1780" s="92">
        <v>2.68</v>
      </c>
      <c r="G1780" s="92">
        <v>29.05</v>
      </c>
      <c r="H1780" s="68">
        <v>9</v>
      </c>
      <c r="I1780" s="68"/>
    </row>
    <row r="1781" spans="2:9" x14ac:dyDescent="0.3">
      <c r="B1781" s="89" t="s">
        <v>9770</v>
      </c>
      <c r="C1781" s="90" t="s">
        <v>9771</v>
      </c>
      <c r="D1781" s="91" t="s">
        <v>6249</v>
      </c>
      <c r="E1781" s="92">
        <v>34.24</v>
      </c>
      <c r="F1781" s="92">
        <v>2.68</v>
      </c>
      <c r="G1781" s="92">
        <v>36.92</v>
      </c>
      <c r="H1781" s="68">
        <v>9</v>
      </c>
      <c r="I1781" s="68"/>
    </row>
    <row r="1782" spans="2:9" x14ac:dyDescent="0.3">
      <c r="B1782" s="89" t="s">
        <v>9772</v>
      </c>
      <c r="C1782" s="90" t="s">
        <v>9773</v>
      </c>
      <c r="D1782" s="91"/>
      <c r="E1782" s="92"/>
      <c r="F1782" s="92"/>
      <c r="G1782" s="92"/>
      <c r="H1782" s="68">
        <v>5</v>
      </c>
      <c r="I1782" s="68"/>
    </row>
    <row r="1783" spans="2:9" x14ac:dyDescent="0.3">
      <c r="B1783" s="89" t="s">
        <v>9774</v>
      </c>
      <c r="C1783" s="90" t="s">
        <v>9775</v>
      </c>
      <c r="D1783" s="91" t="s">
        <v>6249</v>
      </c>
      <c r="E1783" s="92">
        <v>62.23</v>
      </c>
      <c r="F1783" s="92">
        <v>23.34</v>
      </c>
      <c r="G1783" s="92">
        <v>85.57</v>
      </c>
      <c r="H1783" s="68">
        <v>9</v>
      </c>
      <c r="I1783" s="68"/>
    </row>
    <row r="1784" spans="2:9" x14ac:dyDescent="0.3">
      <c r="B1784" s="89" t="s">
        <v>9776</v>
      </c>
      <c r="C1784" s="90" t="s">
        <v>9777</v>
      </c>
      <c r="D1784" s="91" t="s">
        <v>6249</v>
      </c>
      <c r="E1784" s="92">
        <v>69.42</v>
      </c>
      <c r="F1784" s="92">
        <v>23.34</v>
      </c>
      <c r="G1784" s="92">
        <v>92.76</v>
      </c>
      <c r="H1784" s="68">
        <v>9</v>
      </c>
      <c r="I1784" s="68"/>
    </row>
    <row r="1785" spans="2:9" x14ac:dyDescent="0.3">
      <c r="B1785" s="89" t="s">
        <v>9778</v>
      </c>
      <c r="C1785" s="90" t="s">
        <v>9779</v>
      </c>
      <c r="D1785" s="91" t="s">
        <v>6249</v>
      </c>
      <c r="E1785" s="92">
        <v>85.14</v>
      </c>
      <c r="F1785" s="92">
        <v>23.34</v>
      </c>
      <c r="G1785" s="92">
        <v>108.48</v>
      </c>
      <c r="H1785" s="68">
        <v>9</v>
      </c>
      <c r="I1785" s="68"/>
    </row>
    <row r="1786" spans="2:9" x14ac:dyDescent="0.3">
      <c r="B1786" s="89" t="s">
        <v>9780</v>
      </c>
      <c r="C1786" s="90" t="s">
        <v>9781</v>
      </c>
      <c r="D1786" s="91" t="s">
        <v>6249</v>
      </c>
      <c r="E1786" s="92">
        <v>164.03</v>
      </c>
      <c r="F1786" s="92">
        <v>2.63</v>
      </c>
      <c r="G1786" s="92">
        <v>166.66</v>
      </c>
      <c r="H1786" s="68">
        <v>9</v>
      </c>
      <c r="I1786" s="68"/>
    </row>
    <row r="1787" spans="2:9" x14ac:dyDescent="0.3">
      <c r="B1787" s="89" t="s">
        <v>9782</v>
      </c>
      <c r="C1787" s="90" t="s">
        <v>9783</v>
      </c>
      <c r="D1787" s="91" t="s">
        <v>6249</v>
      </c>
      <c r="E1787" s="92">
        <v>84.67</v>
      </c>
      <c r="F1787" s="92">
        <v>2.63</v>
      </c>
      <c r="G1787" s="92">
        <v>87.3</v>
      </c>
      <c r="H1787" s="68">
        <v>9</v>
      </c>
      <c r="I1787" s="68"/>
    </row>
    <row r="1788" spans="2:9" x14ac:dyDescent="0.3">
      <c r="B1788" s="89" t="s">
        <v>9784</v>
      </c>
      <c r="C1788" s="90" t="s">
        <v>9785</v>
      </c>
      <c r="D1788" s="91" t="s">
        <v>6249</v>
      </c>
      <c r="E1788" s="92">
        <v>93.76</v>
      </c>
      <c r="F1788" s="92">
        <v>23.34</v>
      </c>
      <c r="G1788" s="92">
        <v>117.1</v>
      </c>
      <c r="H1788" s="68">
        <v>9</v>
      </c>
      <c r="I1788" s="68"/>
    </row>
    <row r="1789" spans="2:9" x14ac:dyDescent="0.3">
      <c r="B1789" s="89" t="s">
        <v>9786</v>
      </c>
      <c r="C1789" s="90" t="s">
        <v>9787</v>
      </c>
      <c r="D1789" s="91" t="s">
        <v>6249</v>
      </c>
      <c r="E1789" s="92">
        <v>226.41</v>
      </c>
      <c r="F1789" s="92">
        <v>23.34</v>
      </c>
      <c r="G1789" s="92">
        <v>249.75</v>
      </c>
      <c r="H1789" s="68">
        <v>9</v>
      </c>
      <c r="I1789" s="68"/>
    </row>
    <row r="1790" spans="2:9" x14ac:dyDescent="0.3">
      <c r="B1790" s="89" t="s">
        <v>9788</v>
      </c>
      <c r="C1790" s="90" t="s">
        <v>9789</v>
      </c>
      <c r="D1790" s="91" t="s">
        <v>6249</v>
      </c>
      <c r="E1790" s="92">
        <v>42.67</v>
      </c>
      <c r="F1790" s="92">
        <v>23.34</v>
      </c>
      <c r="G1790" s="92">
        <v>66.010000000000005</v>
      </c>
      <c r="H1790" s="68">
        <v>9</v>
      </c>
      <c r="I1790" s="68"/>
    </row>
    <row r="1791" spans="2:9" x14ac:dyDescent="0.3">
      <c r="B1791" s="89" t="s">
        <v>9790</v>
      </c>
      <c r="C1791" s="90" t="s">
        <v>9791</v>
      </c>
      <c r="D1791" s="91"/>
      <c r="E1791" s="92"/>
      <c r="F1791" s="92"/>
      <c r="G1791" s="92"/>
      <c r="H1791" s="68">
        <v>5</v>
      </c>
      <c r="I1791" s="68"/>
    </row>
    <row r="1792" spans="2:9" x14ac:dyDescent="0.3">
      <c r="B1792" s="89" t="s">
        <v>9792</v>
      </c>
      <c r="C1792" s="90" t="s">
        <v>9793</v>
      </c>
      <c r="D1792" s="91" t="s">
        <v>6357</v>
      </c>
      <c r="E1792" s="92">
        <v>26.82</v>
      </c>
      <c r="F1792" s="92">
        <v>23.34</v>
      </c>
      <c r="G1792" s="92">
        <v>50.16</v>
      </c>
      <c r="H1792" s="68">
        <v>9</v>
      </c>
      <c r="I1792" s="68"/>
    </row>
    <row r="1793" spans="2:9" x14ac:dyDescent="0.3">
      <c r="B1793" s="89" t="s">
        <v>9794</v>
      </c>
      <c r="C1793" s="90" t="s">
        <v>9795</v>
      </c>
      <c r="D1793" s="91" t="s">
        <v>6357</v>
      </c>
      <c r="E1793" s="92">
        <v>35.69</v>
      </c>
      <c r="F1793" s="92">
        <v>23.34</v>
      </c>
      <c r="G1793" s="92">
        <v>59.03</v>
      </c>
      <c r="H1793" s="68">
        <v>9</v>
      </c>
      <c r="I1793" s="68"/>
    </row>
    <row r="1794" spans="2:9" ht="28.8" x14ac:dyDescent="0.3">
      <c r="B1794" s="89" t="s">
        <v>9796</v>
      </c>
      <c r="C1794" s="90" t="s">
        <v>9797</v>
      </c>
      <c r="D1794" s="91" t="s">
        <v>6357</v>
      </c>
      <c r="E1794" s="92">
        <v>40.85</v>
      </c>
      <c r="F1794" s="92">
        <v>23.34</v>
      </c>
      <c r="G1794" s="92">
        <v>64.19</v>
      </c>
      <c r="H1794" s="68">
        <v>9</v>
      </c>
      <c r="I1794" s="68"/>
    </row>
    <row r="1795" spans="2:9" ht="28.8" x14ac:dyDescent="0.3">
      <c r="B1795" s="89" t="s">
        <v>9798</v>
      </c>
      <c r="C1795" s="90" t="s">
        <v>9799</v>
      </c>
      <c r="D1795" s="91" t="s">
        <v>6357</v>
      </c>
      <c r="E1795" s="92">
        <v>161.33000000000001</v>
      </c>
      <c r="F1795" s="92">
        <v>37.659999999999997</v>
      </c>
      <c r="G1795" s="92">
        <v>198.99</v>
      </c>
      <c r="H1795" s="68">
        <v>9</v>
      </c>
      <c r="I1795" s="68"/>
    </row>
    <row r="1796" spans="2:9" ht="28.8" x14ac:dyDescent="0.3">
      <c r="B1796" s="89" t="s">
        <v>9800</v>
      </c>
      <c r="C1796" s="90" t="s">
        <v>9801</v>
      </c>
      <c r="D1796" s="91" t="s">
        <v>6301</v>
      </c>
      <c r="E1796" s="92">
        <v>191.59</v>
      </c>
      <c r="F1796" s="92"/>
      <c r="G1796" s="92">
        <v>191.59</v>
      </c>
      <c r="H1796" s="68">
        <v>9</v>
      </c>
      <c r="I1796" s="68"/>
    </row>
    <row r="1797" spans="2:9" ht="28.8" x14ac:dyDescent="0.3">
      <c r="B1797" s="89" t="s">
        <v>9802</v>
      </c>
      <c r="C1797" s="90" t="s">
        <v>9803</v>
      </c>
      <c r="D1797" s="91" t="s">
        <v>6301</v>
      </c>
      <c r="E1797" s="92">
        <v>188.79</v>
      </c>
      <c r="F1797" s="92"/>
      <c r="G1797" s="92">
        <v>188.79</v>
      </c>
      <c r="H1797" s="68">
        <v>9</v>
      </c>
      <c r="I1797" s="68"/>
    </row>
    <row r="1798" spans="2:9" ht="28.8" x14ac:dyDescent="0.3">
      <c r="B1798" s="89" t="s">
        <v>9804</v>
      </c>
      <c r="C1798" s="90" t="s">
        <v>9805</v>
      </c>
      <c r="D1798" s="91" t="s">
        <v>6301</v>
      </c>
      <c r="E1798" s="92">
        <v>179.23</v>
      </c>
      <c r="F1798" s="92"/>
      <c r="G1798" s="92">
        <v>179.23</v>
      </c>
      <c r="H1798" s="68">
        <v>9</v>
      </c>
      <c r="I1798" s="68"/>
    </row>
    <row r="1799" spans="2:9" x14ac:dyDescent="0.3">
      <c r="B1799" s="89" t="s">
        <v>9806</v>
      </c>
      <c r="C1799" s="90" t="s">
        <v>9807</v>
      </c>
      <c r="D1799" s="91" t="s">
        <v>6357</v>
      </c>
      <c r="E1799" s="92">
        <v>35.090000000000003</v>
      </c>
      <c r="F1799" s="92"/>
      <c r="G1799" s="92">
        <v>35.090000000000003</v>
      </c>
      <c r="H1799" s="68">
        <v>9</v>
      </c>
      <c r="I1799" s="68"/>
    </row>
    <row r="1800" spans="2:9" ht="28.8" x14ac:dyDescent="0.3">
      <c r="B1800" s="89" t="s">
        <v>9808</v>
      </c>
      <c r="C1800" s="90" t="s">
        <v>9809</v>
      </c>
      <c r="D1800" s="91" t="s">
        <v>6301</v>
      </c>
      <c r="E1800" s="92">
        <v>187.94</v>
      </c>
      <c r="F1800" s="92"/>
      <c r="G1800" s="92">
        <v>187.94</v>
      </c>
      <c r="H1800" s="68">
        <v>9</v>
      </c>
      <c r="I1800" s="68"/>
    </row>
    <row r="1801" spans="2:9" ht="28.8" x14ac:dyDescent="0.3">
      <c r="B1801" s="89" t="s">
        <v>9810</v>
      </c>
      <c r="C1801" s="90" t="s">
        <v>9811</v>
      </c>
      <c r="D1801" s="91" t="s">
        <v>6301</v>
      </c>
      <c r="E1801" s="92">
        <v>375.95</v>
      </c>
      <c r="F1801" s="92">
        <v>48.43</v>
      </c>
      <c r="G1801" s="92">
        <v>424.38</v>
      </c>
      <c r="H1801" s="68">
        <v>9</v>
      </c>
      <c r="I1801" s="68"/>
    </row>
    <row r="1802" spans="2:9" x14ac:dyDescent="0.3">
      <c r="B1802" s="89" t="s">
        <v>9812</v>
      </c>
      <c r="C1802" s="90" t="s">
        <v>9813</v>
      </c>
      <c r="D1802" s="91" t="s">
        <v>6301</v>
      </c>
      <c r="E1802" s="92">
        <v>179.67</v>
      </c>
      <c r="F1802" s="92"/>
      <c r="G1802" s="92">
        <v>179.67</v>
      </c>
      <c r="H1802" s="68">
        <v>9</v>
      </c>
      <c r="I1802" s="68"/>
    </row>
    <row r="1803" spans="2:9" ht="28.8" x14ac:dyDescent="0.3">
      <c r="B1803" s="89" t="s">
        <v>9814</v>
      </c>
      <c r="C1803" s="90" t="s">
        <v>9815</v>
      </c>
      <c r="D1803" s="91" t="s">
        <v>6301</v>
      </c>
      <c r="E1803" s="92">
        <v>1776.15</v>
      </c>
      <c r="F1803" s="92">
        <v>72.290000000000006</v>
      </c>
      <c r="G1803" s="92">
        <v>1848.44</v>
      </c>
      <c r="H1803" s="68">
        <v>9</v>
      </c>
      <c r="I1803" s="68"/>
    </row>
    <row r="1804" spans="2:9" ht="28.8" x14ac:dyDescent="0.3">
      <c r="B1804" s="89" t="s">
        <v>9816</v>
      </c>
      <c r="C1804" s="90" t="s">
        <v>9817</v>
      </c>
      <c r="D1804" s="91" t="s">
        <v>6301</v>
      </c>
      <c r="E1804" s="92">
        <v>1265.4000000000001</v>
      </c>
      <c r="F1804" s="92">
        <v>72.290000000000006</v>
      </c>
      <c r="G1804" s="92">
        <v>1337.69</v>
      </c>
      <c r="H1804" s="68">
        <v>9</v>
      </c>
      <c r="I1804" s="68"/>
    </row>
    <row r="1805" spans="2:9" x14ac:dyDescent="0.3">
      <c r="B1805" s="89" t="s">
        <v>9818</v>
      </c>
      <c r="C1805" s="90" t="s">
        <v>9819</v>
      </c>
      <c r="D1805" s="91" t="s">
        <v>6301</v>
      </c>
      <c r="E1805" s="92">
        <v>466.4</v>
      </c>
      <c r="F1805" s="92">
        <v>28.64</v>
      </c>
      <c r="G1805" s="92">
        <v>495.04</v>
      </c>
      <c r="H1805" s="68">
        <v>9</v>
      </c>
      <c r="I1805" s="68"/>
    </row>
    <row r="1806" spans="2:9" x14ac:dyDescent="0.3">
      <c r="B1806" s="89" t="s">
        <v>9820</v>
      </c>
      <c r="C1806" s="90" t="s">
        <v>9821</v>
      </c>
      <c r="D1806" s="91" t="s">
        <v>6301</v>
      </c>
      <c r="E1806" s="92">
        <v>648.62</v>
      </c>
      <c r="F1806" s="92">
        <v>24.5</v>
      </c>
      <c r="G1806" s="92">
        <v>673.12</v>
      </c>
      <c r="H1806" s="68">
        <v>9</v>
      </c>
      <c r="I1806" s="68"/>
    </row>
    <row r="1807" spans="2:9" x14ac:dyDescent="0.3">
      <c r="B1807" s="89" t="s">
        <v>9822</v>
      </c>
      <c r="C1807" s="90" t="s">
        <v>9823</v>
      </c>
      <c r="D1807" s="91" t="s">
        <v>6301</v>
      </c>
      <c r="E1807" s="92">
        <v>1784.42</v>
      </c>
      <c r="F1807" s="92">
        <v>58.25</v>
      </c>
      <c r="G1807" s="92">
        <v>1842.67</v>
      </c>
      <c r="H1807" s="68">
        <v>9</v>
      </c>
      <c r="I1807" s="68"/>
    </row>
    <row r="1808" spans="2:9" x14ac:dyDescent="0.3">
      <c r="B1808" s="89" t="s">
        <v>9824</v>
      </c>
      <c r="C1808" s="90" t="s">
        <v>9825</v>
      </c>
      <c r="D1808" s="91" t="s">
        <v>6301</v>
      </c>
      <c r="E1808" s="92">
        <v>71.59</v>
      </c>
      <c r="F1808" s="92">
        <v>72.14</v>
      </c>
      <c r="G1808" s="92">
        <v>143.72999999999999</v>
      </c>
      <c r="H1808" s="68">
        <v>9</v>
      </c>
      <c r="I1808" s="68"/>
    </row>
    <row r="1809" spans="2:9" x14ac:dyDescent="0.3">
      <c r="B1809" s="89" t="s">
        <v>9826</v>
      </c>
      <c r="C1809" s="90" t="s">
        <v>9827</v>
      </c>
      <c r="D1809" s="91" t="s">
        <v>6357</v>
      </c>
      <c r="E1809" s="92">
        <v>127.69</v>
      </c>
      <c r="F1809" s="92">
        <v>37.71</v>
      </c>
      <c r="G1809" s="92">
        <v>165.4</v>
      </c>
      <c r="H1809" s="68">
        <v>9</v>
      </c>
      <c r="I1809" s="68"/>
    </row>
    <row r="1810" spans="2:9" x14ac:dyDescent="0.3">
      <c r="B1810" s="89" t="s">
        <v>9828</v>
      </c>
      <c r="C1810" s="90" t="s">
        <v>9829</v>
      </c>
      <c r="D1810" s="91"/>
      <c r="E1810" s="92"/>
      <c r="F1810" s="92"/>
      <c r="G1810" s="92"/>
      <c r="H1810" s="68">
        <v>5</v>
      </c>
      <c r="I1810" s="68"/>
    </row>
    <row r="1811" spans="2:9" ht="28.8" x14ac:dyDescent="0.3">
      <c r="B1811" s="89" t="s">
        <v>9830</v>
      </c>
      <c r="C1811" s="90" t="s">
        <v>9831</v>
      </c>
      <c r="D1811" s="91" t="s">
        <v>6249</v>
      </c>
      <c r="E1811" s="92">
        <v>121.19</v>
      </c>
      <c r="F1811" s="92">
        <v>115.16</v>
      </c>
      <c r="G1811" s="92">
        <v>236.35</v>
      </c>
      <c r="H1811" s="68">
        <v>9</v>
      </c>
      <c r="I1811" s="68"/>
    </row>
    <row r="1812" spans="2:9" ht="28.8" x14ac:dyDescent="0.3">
      <c r="B1812" s="89" t="s">
        <v>9832</v>
      </c>
      <c r="C1812" s="90" t="s">
        <v>9833</v>
      </c>
      <c r="D1812" s="91" t="s">
        <v>6249</v>
      </c>
      <c r="E1812" s="92">
        <v>494.87</v>
      </c>
      <c r="F1812" s="92">
        <v>143.19999999999999</v>
      </c>
      <c r="G1812" s="92">
        <v>638.07000000000005</v>
      </c>
      <c r="H1812" s="68">
        <v>9</v>
      </c>
      <c r="I1812" s="68"/>
    </row>
    <row r="1813" spans="2:9" ht="28.8" x14ac:dyDescent="0.3">
      <c r="B1813" s="89" t="s">
        <v>9834</v>
      </c>
      <c r="C1813" s="90" t="s">
        <v>9835</v>
      </c>
      <c r="D1813" s="91" t="s">
        <v>6249</v>
      </c>
      <c r="E1813" s="92">
        <v>1488.08</v>
      </c>
      <c r="F1813" s="92">
        <v>258.36</v>
      </c>
      <c r="G1813" s="92">
        <v>1746.44</v>
      </c>
      <c r="H1813" s="68">
        <v>9</v>
      </c>
      <c r="I1813" s="68"/>
    </row>
    <row r="1814" spans="2:9" ht="28.8" x14ac:dyDescent="0.3">
      <c r="B1814" s="89" t="s">
        <v>9836</v>
      </c>
      <c r="C1814" s="90" t="s">
        <v>9837</v>
      </c>
      <c r="D1814" s="91" t="s">
        <v>6249</v>
      </c>
      <c r="E1814" s="92">
        <v>2068.0700000000002</v>
      </c>
      <c r="F1814" s="92">
        <v>692.96</v>
      </c>
      <c r="G1814" s="92">
        <v>2761.03</v>
      </c>
      <c r="H1814" s="68">
        <v>9</v>
      </c>
      <c r="I1814" s="68"/>
    </row>
    <row r="1815" spans="2:9" ht="28.8" x14ac:dyDescent="0.3">
      <c r="B1815" s="89" t="s">
        <v>9838</v>
      </c>
      <c r="C1815" s="90" t="s">
        <v>9839</v>
      </c>
      <c r="D1815" s="91" t="s">
        <v>6249</v>
      </c>
      <c r="E1815" s="92">
        <v>4030.92</v>
      </c>
      <c r="F1815" s="92">
        <v>1385.92</v>
      </c>
      <c r="G1815" s="92">
        <v>5416.84</v>
      </c>
      <c r="H1815" s="68">
        <v>9</v>
      </c>
      <c r="I1815" s="68"/>
    </row>
    <row r="1816" spans="2:9" ht="28.8" x14ac:dyDescent="0.3">
      <c r="B1816" s="89" t="s">
        <v>9840</v>
      </c>
      <c r="C1816" s="90" t="s">
        <v>9841</v>
      </c>
      <c r="D1816" s="91" t="s">
        <v>6249</v>
      </c>
      <c r="E1816" s="92">
        <v>5936.09</v>
      </c>
      <c r="F1816" s="92">
        <v>1614.24</v>
      </c>
      <c r="G1816" s="92">
        <v>7550.33</v>
      </c>
      <c r="H1816" s="68">
        <v>9</v>
      </c>
      <c r="I1816" s="68"/>
    </row>
    <row r="1817" spans="2:9" x14ac:dyDescent="0.3">
      <c r="B1817" s="89" t="s">
        <v>9842</v>
      </c>
      <c r="C1817" s="90" t="s">
        <v>9843</v>
      </c>
      <c r="D1817" s="91"/>
      <c r="E1817" s="92"/>
      <c r="F1817" s="92"/>
      <c r="G1817" s="92"/>
      <c r="H1817" s="68">
        <v>5</v>
      </c>
      <c r="I1817" s="68"/>
    </row>
    <row r="1818" spans="2:9" x14ac:dyDescent="0.3">
      <c r="B1818" s="89" t="s">
        <v>9844</v>
      </c>
      <c r="C1818" s="90" t="s">
        <v>9845</v>
      </c>
      <c r="D1818" s="91" t="s">
        <v>6301</v>
      </c>
      <c r="E1818" s="92">
        <v>8.43</v>
      </c>
      <c r="F1818" s="92">
        <v>5.78</v>
      </c>
      <c r="G1818" s="92">
        <v>14.21</v>
      </c>
      <c r="H1818" s="68">
        <v>9</v>
      </c>
      <c r="I1818" s="68"/>
    </row>
    <row r="1819" spans="2:9" ht="28.8" x14ac:dyDescent="0.3">
      <c r="B1819" s="89" t="s">
        <v>9846</v>
      </c>
      <c r="C1819" s="90" t="s">
        <v>9847</v>
      </c>
      <c r="D1819" s="91" t="s">
        <v>6301</v>
      </c>
      <c r="E1819" s="92">
        <v>73.22</v>
      </c>
      <c r="F1819" s="92">
        <v>7.96</v>
      </c>
      <c r="G1819" s="92">
        <v>81.180000000000007</v>
      </c>
      <c r="H1819" s="68">
        <v>9</v>
      </c>
      <c r="I1819" s="68"/>
    </row>
    <row r="1820" spans="2:9" x14ac:dyDescent="0.3">
      <c r="B1820" s="89" t="s">
        <v>9848</v>
      </c>
      <c r="C1820" s="90" t="s">
        <v>9849</v>
      </c>
      <c r="D1820" s="91" t="s">
        <v>6357</v>
      </c>
      <c r="E1820" s="92">
        <v>13.53</v>
      </c>
      <c r="F1820" s="92"/>
      <c r="G1820" s="92">
        <v>13.53</v>
      </c>
      <c r="H1820" s="68">
        <v>9</v>
      </c>
      <c r="I1820" s="68"/>
    </row>
    <row r="1821" spans="2:9" x14ac:dyDescent="0.3">
      <c r="B1821" s="89" t="s">
        <v>9850</v>
      </c>
      <c r="C1821" s="90" t="s">
        <v>9851</v>
      </c>
      <c r="D1821" s="91" t="s">
        <v>6301</v>
      </c>
      <c r="E1821" s="92">
        <v>2.1800000000000002</v>
      </c>
      <c r="F1821" s="92">
        <v>12.06</v>
      </c>
      <c r="G1821" s="92">
        <v>14.24</v>
      </c>
      <c r="H1821" s="68">
        <v>9</v>
      </c>
      <c r="I1821" s="68"/>
    </row>
    <row r="1822" spans="2:9" x14ac:dyDescent="0.3">
      <c r="B1822" s="89" t="s">
        <v>9852</v>
      </c>
      <c r="C1822" s="90" t="s">
        <v>9853</v>
      </c>
      <c r="D1822" s="91" t="s">
        <v>6301</v>
      </c>
      <c r="E1822" s="92">
        <v>2.2400000000000002</v>
      </c>
      <c r="F1822" s="92">
        <v>16.16</v>
      </c>
      <c r="G1822" s="92">
        <v>18.399999999999999</v>
      </c>
      <c r="H1822" s="68">
        <v>9</v>
      </c>
      <c r="I1822" s="68"/>
    </row>
    <row r="1823" spans="2:9" ht="28.8" x14ac:dyDescent="0.3">
      <c r="B1823" s="89" t="s">
        <v>9854</v>
      </c>
      <c r="C1823" s="90" t="s">
        <v>9855</v>
      </c>
      <c r="D1823" s="91" t="s">
        <v>6249</v>
      </c>
      <c r="E1823" s="92">
        <v>543.54</v>
      </c>
      <c r="F1823" s="92">
        <v>131.61000000000001</v>
      </c>
      <c r="G1823" s="92">
        <v>675.15</v>
      </c>
      <c r="H1823" s="68">
        <v>9</v>
      </c>
      <c r="I1823" s="68"/>
    </row>
    <row r="1824" spans="2:9" x14ac:dyDescent="0.3">
      <c r="B1824" s="89" t="s">
        <v>9856</v>
      </c>
      <c r="C1824" s="90" t="s">
        <v>9857</v>
      </c>
      <c r="D1824" s="91" t="s">
        <v>6301</v>
      </c>
      <c r="E1824" s="92">
        <v>779.16</v>
      </c>
      <c r="F1824" s="92">
        <v>16.079999999999998</v>
      </c>
      <c r="G1824" s="92">
        <v>795.24</v>
      </c>
      <c r="H1824" s="68">
        <v>9</v>
      </c>
      <c r="I1824" s="68"/>
    </row>
    <row r="1825" spans="2:9" x14ac:dyDescent="0.3">
      <c r="B1825" s="89" t="s">
        <v>9858</v>
      </c>
      <c r="C1825" s="90" t="s">
        <v>9859</v>
      </c>
      <c r="D1825" s="91"/>
      <c r="E1825" s="92"/>
      <c r="F1825" s="92"/>
      <c r="G1825" s="92"/>
      <c r="H1825" s="68">
        <v>2</v>
      </c>
      <c r="I1825" s="68"/>
    </row>
    <row r="1826" spans="2:9" x14ac:dyDescent="0.3">
      <c r="B1826" s="89" t="s">
        <v>9860</v>
      </c>
      <c r="C1826" s="90" t="s">
        <v>9861</v>
      </c>
      <c r="D1826" s="91"/>
      <c r="E1826" s="92"/>
      <c r="F1826" s="92"/>
      <c r="G1826" s="92"/>
      <c r="H1826" s="68">
        <v>5</v>
      </c>
      <c r="I1826" s="68"/>
    </row>
    <row r="1827" spans="2:9" x14ac:dyDescent="0.3">
      <c r="B1827" s="201" t="s">
        <v>9862</v>
      </c>
      <c r="C1827" s="202" t="s">
        <v>9863</v>
      </c>
      <c r="D1827" s="203" t="s">
        <v>6301</v>
      </c>
      <c r="E1827" s="204">
        <v>46.97</v>
      </c>
      <c r="F1827" s="204">
        <v>4.83</v>
      </c>
      <c r="G1827" s="204">
        <v>51.8</v>
      </c>
      <c r="H1827" s="68">
        <v>9</v>
      </c>
      <c r="I1827" s="68" t="s">
        <v>14575</v>
      </c>
    </row>
    <row r="1828" spans="2:9" x14ac:dyDescent="0.3">
      <c r="B1828" s="89" t="s">
        <v>9864</v>
      </c>
      <c r="C1828" s="90" t="s">
        <v>9865</v>
      </c>
      <c r="D1828" s="91" t="s">
        <v>6560</v>
      </c>
      <c r="E1828" s="92">
        <v>1217.97</v>
      </c>
      <c r="F1828" s="92">
        <v>115.77</v>
      </c>
      <c r="G1828" s="92">
        <v>1333.74</v>
      </c>
      <c r="H1828" s="68">
        <v>9</v>
      </c>
      <c r="I1828" s="68"/>
    </row>
    <row r="1829" spans="2:9" x14ac:dyDescent="0.3">
      <c r="B1829" s="89" t="s">
        <v>9866</v>
      </c>
      <c r="C1829" s="90" t="s">
        <v>9867</v>
      </c>
      <c r="D1829" s="91" t="s">
        <v>6249</v>
      </c>
      <c r="E1829" s="92">
        <v>2079.33</v>
      </c>
      <c r="F1829" s="92">
        <v>1458.37</v>
      </c>
      <c r="G1829" s="92">
        <v>3537.7</v>
      </c>
      <c r="H1829" s="68">
        <v>9</v>
      </c>
      <c r="I1829" s="68"/>
    </row>
    <row r="1830" spans="2:9" x14ac:dyDescent="0.3">
      <c r="B1830" s="89" t="s">
        <v>9868</v>
      </c>
      <c r="C1830" s="90" t="s">
        <v>9869</v>
      </c>
      <c r="D1830" s="91" t="s">
        <v>6560</v>
      </c>
      <c r="E1830" s="92">
        <v>1162.71</v>
      </c>
      <c r="F1830" s="92">
        <v>115.77</v>
      </c>
      <c r="G1830" s="92">
        <v>1278.48</v>
      </c>
      <c r="H1830" s="68">
        <v>9</v>
      </c>
      <c r="I1830" s="68"/>
    </row>
    <row r="1831" spans="2:9" ht="28.8" x14ac:dyDescent="0.3">
      <c r="B1831" s="89" t="s">
        <v>9870</v>
      </c>
      <c r="C1831" s="90" t="s">
        <v>9871</v>
      </c>
      <c r="D1831" s="91" t="s">
        <v>6301</v>
      </c>
      <c r="E1831" s="92">
        <v>114.16</v>
      </c>
      <c r="F1831" s="92">
        <v>23.85</v>
      </c>
      <c r="G1831" s="92">
        <v>138.01</v>
      </c>
      <c r="H1831" s="68">
        <v>9</v>
      </c>
      <c r="I1831" s="68"/>
    </row>
    <row r="1832" spans="2:9" x14ac:dyDescent="0.3">
      <c r="B1832" s="89" t="s">
        <v>9872</v>
      </c>
      <c r="C1832" s="90" t="s">
        <v>9873</v>
      </c>
      <c r="D1832" s="91"/>
      <c r="E1832" s="92"/>
      <c r="F1832" s="92"/>
      <c r="G1832" s="92"/>
      <c r="H1832" s="68">
        <v>5</v>
      </c>
      <c r="I1832" s="68"/>
    </row>
    <row r="1833" spans="2:9" x14ac:dyDescent="0.3">
      <c r="B1833" s="89" t="s">
        <v>9874</v>
      </c>
      <c r="C1833" s="90" t="s">
        <v>9875</v>
      </c>
      <c r="D1833" s="91" t="s">
        <v>6249</v>
      </c>
      <c r="E1833" s="92">
        <v>3344.33</v>
      </c>
      <c r="F1833" s="92">
        <v>70.19</v>
      </c>
      <c r="G1833" s="92">
        <v>3414.52</v>
      </c>
      <c r="H1833" s="68">
        <v>9</v>
      </c>
      <c r="I1833" s="68"/>
    </row>
    <row r="1834" spans="2:9" x14ac:dyDescent="0.3">
      <c r="B1834" s="89" t="s">
        <v>9876</v>
      </c>
      <c r="C1834" s="90" t="s">
        <v>9877</v>
      </c>
      <c r="D1834" s="91"/>
      <c r="E1834" s="92"/>
      <c r="F1834" s="92"/>
      <c r="G1834" s="92"/>
      <c r="H1834" s="68">
        <v>5</v>
      </c>
      <c r="I1834" s="68"/>
    </row>
    <row r="1835" spans="2:9" x14ac:dyDescent="0.3">
      <c r="B1835" s="89" t="s">
        <v>9878</v>
      </c>
      <c r="C1835" s="90" t="s">
        <v>9879</v>
      </c>
      <c r="D1835" s="91" t="s">
        <v>6357</v>
      </c>
      <c r="E1835" s="92">
        <v>139.38</v>
      </c>
      <c r="F1835" s="92">
        <v>69.819999999999993</v>
      </c>
      <c r="G1835" s="92">
        <v>209.2</v>
      </c>
      <c r="H1835" s="68">
        <v>9</v>
      </c>
      <c r="I1835" s="68"/>
    </row>
    <row r="1836" spans="2:9" x14ac:dyDescent="0.3">
      <c r="B1836" s="89" t="s">
        <v>9880</v>
      </c>
      <c r="C1836" s="90" t="s">
        <v>9881</v>
      </c>
      <c r="D1836" s="91" t="s">
        <v>6249</v>
      </c>
      <c r="E1836" s="92">
        <v>413.24</v>
      </c>
      <c r="F1836" s="92">
        <v>15.56</v>
      </c>
      <c r="G1836" s="92">
        <v>428.8</v>
      </c>
      <c r="H1836" s="68">
        <v>9</v>
      </c>
      <c r="I1836" s="68"/>
    </row>
    <row r="1837" spans="2:9" x14ac:dyDescent="0.3">
      <c r="B1837" s="89" t="s">
        <v>9882</v>
      </c>
      <c r="C1837" s="90" t="s">
        <v>9883</v>
      </c>
      <c r="D1837" s="91" t="s">
        <v>6301</v>
      </c>
      <c r="E1837" s="92">
        <v>156.09</v>
      </c>
      <c r="F1837" s="92">
        <v>43.52</v>
      </c>
      <c r="G1837" s="92">
        <v>199.61</v>
      </c>
      <c r="H1837" s="68">
        <v>9</v>
      </c>
      <c r="I1837" s="68"/>
    </row>
    <row r="1838" spans="2:9" x14ac:dyDescent="0.3">
      <c r="B1838" s="89" t="s">
        <v>9884</v>
      </c>
      <c r="C1838" s="90" t="s">
        <v>9885</v>
      </c>
      <c r="D1838" s="91" t="s">
        <v>6249</v>
      </c>
      <c r="E1838" s="92">
        <v>465.12</v>
      </c>
      <c r="F1838" s="92">
        <v>21.87</v>
      </c>
      <c r="G1838" s="92">
        <v>486.99</v>
      </c>
      <c r="H1838" s="68">
        <v>9</v>
      </c>
      <c r="I1838" s="68"/>
    </row>
    <row r="1839" spans="2:9" x14ac:dyDescent="0.3">
      <c r="B1839" s="89" t="s">
        <v>9886</v>
      </c>
      <c r="C1839" s="90" t="s">
        <v>9887</v>
      </c>
      <c r="D1839" s="91" t="s">
        <v>6249</v>
      </c>
      <c r="E1839" s="92">
        <v>752.18</v>
      </c>
      <c r="F1839" s="92">
        <v>32.81</v>
      </c>
      <c r="G1839" s="92">
        <v>784.99</v>
      </c>
      <c r="H1839" s="68">
        <v>9</v>
      </c>
      <c r="I1839" s="68"/>
    </row>
    <row r="1840" spans="2:9" x14ac:dyDescent="0.3">
      <c r="B1840" s="89" t="s">
        <v>9888</v>
      </c>
      <c r="C1840" s="90" t="s">
        <v>9889</v>
      </c>
      <c r="D1840" s="91"/>
      <c r="E1840" s="92"/>
      <c r="F1840" s="92"/>
      <c r="G1840" s="92"/>
      <c r="H1840" s="68">
        <v>5</v>
      </c>
      <c r="I1840" s="68"/>
    </row>
    <row r="1841" spans="2:9" x14ac:dyDescent="0.3">
      <c r="B1841" s="89" t="s">
        <v>9890</v>
      </c>
      <c r="C1841" s="90" t="s">
        <v>9891</v>
      </c>
      <c r="D1841" s="91" t="s">
        <v>6560</v>
      </c>
      <c r="E1841" s="92">
        <v>4133.4399999999996</v>
      </c>
      <c r="F1841" s="92">
        <v>154.37</v>
      </c>
      <c r="G1841" s="92">
        <v>4287.8100000000004</v>
      </c>
      <c r="H1841" s="68">
        <v>9</v>
      </c>
      <c r="I1841" s="68"/>
    </row>
    <row r="1842" spans="2:9" x14ac:dyDescent="0.3">
      <c r="B1842" s="89" t="s">
        <v>9892</v>
      </c>
      <c r="C1842" s="90" t="s">
        <v>9893</v>
      </c>
      <c r="D1842" s="91" t="s">
        <v>6560</v>
      </c>
      <c r="E1842" s="92">
        <v>1302.5</v>
      </c>
      <c r="F1842" s="92">
        <v>154.37</v>
      </c>
      <c r="G1842" s="92">
        <v>1456.87</v>
      </c>
      <c r="H1842" s="68">
        <v>9</v>
      </c>
      <c r="I1842" s="68"/>
    </row>
    <row r="1843" spans="2:9" x14ac:dyDescent="0.3">
      <c r="B1843" s="89" t="s">
        <v>9894</v>
      </c>
      <c r="C1843" s="90" t="s">
        <v>9895</v>
      </c>
      <c r="D1843" s="91" t="s">
        <v>6560</v>
      </c>
      <c r="E1843" s="92">
        <v>908.74</v>
      </c>
      <c r="F1843" s="92">
        <v>154.37</v>
      </c>
      <c r="G1843" s="92">
        <v>1063.1099999999999</v>
      </c>
      <c r="H1843" s="68">
        <v>9</v>
      </c>
      <c r="I1843" s="68"/>
    </row>
    <row r="1844" spans="2:9" x14ac:dyDescent="0.3">
      <c r="B1844" s="89" t="s">
        <v>9896</v>
      </c>
      <c r="C1844" s="90" t="s">
        <v>9897</v>
      </c>
      <c r="D1844" s="91" t="s">
        <v>6560</v>
      </c>
      <c r="E1844" s="92">
        <v>1155.5</v>
      </c>
      <c r="F1844" s="92">
        <v>154.37</v>
      </c>
      <c r="G1844" s="92">
        <v>1309.8699999999999</v>
      </c>
      <c r="H1844" s="68">
        <v>9</v>
      </c>
      <c r="I1844" s="68"/>
    </row>
    <row r="1845" spans="2:9" x14ac:dyDescent="0.3">
      <c r="B1845" s="89" t="s">
        <v>9898</v>
      </c>
      <c r="C1845" s="90" t="s">
        <v>9899</v>
      </c>
      <c r="D1845" s="91"/>
      <c r="E1845" s="92"/>
      <c r="F1845" s="92"/>
      <c r="G1845" s="92"/>
      <c r="H1845" s="68">
        <v>5</v>
      </c>
      <c r="I1845" s="68"/>
    </row>
    <row r="1846" spans="2:9" x14ac:dyDescent="0.3">
      <c r="B1846" s="89" t="s">
        <v>9900</v>
      </c>
      <c r="C1846" s="90" t="s">
        <v>9901</v>
      </c>
      <c r="D1846" s="91" t="s">
        <v>6560</v>
      </c>
      <c r="E1846" s="92">
        <v>4373.29</v>
      </c>
      <c r="F1846" s="92">
        <v>245.49</v>
      </c>
      <c r="G1846" s="92">
        <v>4618.78</v>
      </c>
      <c r="H1846" s="68">
        <v>9</v>
      </c>
      <c r="I1846" s="68"/>
    </row>
    <row r="1847" spans="2:9" x14ac:dyDescent="0.3">
      <c r="B1847" s="89" t="s">
        <v>9902</v>
      </c>
      <c r="C1847" s="90" t="s">
        <v>9903</v>
      </c>
      <c r="D1847" s="91" t="s">
        <v>6560</v>
      </c>
      <c r="E1847" s="92">
        <v>6336.73</v>
      </c>
      <c r="F1847" s="92">
        <v>245.49</v>
      </c>
      <c r="G1847" s="92">
        <v>6582.22</v>
      </c>
      <c r="H1847" s="68">
        <v>9</v>
      </c>
      <c r="I1847" s="68"/>
    </row>
    <row r="1848" spans="2:9" x14ac:dyDescent="0.3">
      <c r="B1848" s="89" t="s">
        <v>9904</v>
      </c>
      <c r="C1848" s="90" t="s">
        <v>9905</v>
      </c>
      <c r="D1848" s="91" t="s">
        <v>6249</v>
      </c>
      <c r="E1848" s="92">
        <v>2088.98</v>
      </c>
      <c r="F1848" s="92">
        <v>36.26</v>
      </c>
      <c r="G1848" s="92">
        <v>2125.2399999999998</v>
      </c>
      <c r="H1848" s="68">
        <v>9</v>
      </c>
      <c r="I1848" s="68"/>
    </row>
    <row r="1849" spans="2:9" x14ac:dyDescent="0.3">
      <c r="B1849" s="89" t="s">
        <v>9906</v>
      </c>
      <c r="C1849" s="90" t="s">
        <v>9907</v>
      </c>
      <c r="D1849" s="91" t="s">
        <v>6249</v>
      </c>
      <c r="E1849" s="92">
        <v>1434.54</v>
      </c>
      <c r="F1849" s="92">
        <v>36.26</v>
      </c>
      <c r="G1849" s="92">
        <v>1470.8</v>
      </c>
      <c r="H1849" s="68">
        <v>9</v>
      </c>
      <c r="I1849" s="68"/>
    </row>
    <row r="1850" spans="2:9" x14ac:dyDescent="0.3">
      <c r="B1850" s="89" t="s">
        <v>9908</v>
      </c>
      <c r="C1850" s="90" t="s">
        <v>9909</v>
      </c>
      <c r="D1850" s="91"/>
      <c r="E1850" s="92"/>
      <c r="F1850" s="92"/>
      <c r="G1850" s="92"/>
      <c r="H1850" s="68">
        <v>5</v>
      </c>
      <c r="I1850" s="68"/>
    </row>
    <row r="1851" spans="2:9" x14ac:dyDescent="0.3">
      <c r="B1851" s="89" t="s">
        <v>9910</v>
      </c>
      <c r="C1851" s="90" t="s">
        <v>9911</v>
      </c>
      <c r="D1851" s="91" t="s">
        <v>6301</v>
      </c>
      <c r="E1851" s="92">
        <v>10.48</v>
      </c>
      <c r="F1851" s="92"/>
      <c r="G1851" s="92">
        <v>10.48</v>
      </c>
      <c r="H1851" s="68">
        <v>9</v>
      </c>
      <c r="I1851" s="68"/>
    </row>
    <row r="1852" spans="2:9" ht="28.8" x14ac:dyDescent="0.3">
      <c r="B1852" s="89" t="s">
        <v>9912</v>
      </c>
      <c r="C1852" s="90" t="s">
        <v>9913</v>
      </c>
      <c r="D1852" s="91" t="s">
        <v>6249</v>
      </c>
      <c r="E1852" s="92">
        <v>973.22</v>
      </c>
      <c r="F1852" s="92">
        <v>24.12</v>
      </c>
      <c r="G1852" s="92">
        <v>997.34</v>
      </c>
      <c r="H1852" s="68">
        <v>9</v>
      </c>
      <c r="I1852" s="68"/>
    </row>
    <row r="1853" spans="2:9" x14ac:dyDescent="0.3">
      <c r="B1853" s="89" t="s">
        <v>9914</v>
      </c>
      <c r="C1853" s="90" t="s">
        <v>9915</v>
      </c>
      <c r="D1853" s="91"/>
      <c r="E1853" s="92"/>
      <c r="F1853" s="92"/>
      <c r="G1853" s="92"/>
      <c r="H1853" s="68">
        <v>2</v>
      </c>
      <c r="I1853" s="68"/>
    </row>
    <row r="1854" spans="2:9" x14ac:dyDescent="0.3">
      <c r="B1854" s="89" t="s">
        <v>9916</v>
      </c>
      <c r="C1854" s="90" t="s">
        <v>9917</v>
      </c>
      <c r="D1854" s="91"/>
      <c r="E1854" s="92"/>
      <c r="F1854" s="92"/>
      <c r="G1854" s="92"/>
      <c r="H1854" s="68">
        <v>5</v>
      </c>
      <c r="I1854" s="68"/>
    </row>
    <row r="1855" spans="2:9" x14ac:dyDescent="0.3">
      <c r="B1855" s="89" t="s">
        <v>9918</v>
      </c>
      <c r="C1855" s="90" t="s">
        <v>9919</v>
      </c>
      <c r="D1855" s="91" t="s">
        <v>6560</v>
      </c>
      <c r="E1855" s="92">
        <v>125229.64</v>
      </c>
      <c r="F1855" s="92">
        <v>193.6</v>
      </c>
      <c r="G1855" s="92">
        <v>125423.24</v>
      </c>
      <c r="H1855" s="68">
        <v>9</v>
      </c>
      <c r="I1855" s="68"/>
    </row>
    <row r="1856" spans="2:9" x14ac:dyDescent="0.3">
      <c r="B1856" s="89" t="s">
        <v>9920</v>
      </c>
      <c r="C1856" s="90" t="s">
        <v>9921</v>
      </c>
      <c r="D1856" s="91" t="s">
        <v>6560</v>
      </c>
      <c r="E1856" s="92">
        <v>99706.78</v>
      </c>
      <c r="F1856" s="92">
        <v>193.6</v>
      </c>
      <c r="G1856" s="92">
        <v>99900.38</v>
      </c>
      <c r="H1856" s="68">
        <v>9</v>
      </c>
      <c r="I1856" s="68"/>
    </row>
    <row r="1857" spans="2:9" x14ac:dyDescent="0.3">
      <c r="B1857" s="89" t="s">
        <v>9922</v>
      </c>
      <c r="C1857" s="90" t="s">
        <v>9923</v>
      </c>
      <c r="D1857" s="91" t="s">
        <v>6560</v>
      </c>
      <c r="E1857" s="92">
        <v>106237.09</v>
      </c>
      <c r="F1857" s="92">
        <v>387.2</v>
      </c>
      <c r="G1857" s="92">
        <v>106624.29</v>
      </c>
      <c r="H1857" s="68">
        <v>9</v>
      </c>
      <c r="I1857" s="68"/>
    </row>
    <row r="1858" spans="2:9" x14ac:dyDescent="0.3">
      <c r="B1858" s="89" t="s">
        <v>9924</v>
      </c>
      <c r="C1858" s="90" t="s">
        <v>9925</v>
      </c>
      <c r="D1858" s="91"/>
      <c r="E1858" s="92"/>
      <c r="F1858" s="92"/>
      <c r="G1858" s="92"/>
      <c r="H1858" s="68">
        <v>5</v>
      </c>
      <c r="I1858" s="68"/>
    </row>
    <row r="1859" spans="2:9" x14ac:dyDescent="0.3">
      <c r="B1859" s="89" t="s">
        <v>9926</v>
      </c>
      <c r="C1859" s="90" t="s">
        <v>9927</v>
      </c>
      <c r="D1859" s="91" t="s">
        <v>6249</v>
      </c>
      <c r="E1859" s="92">
        <v>156.49</v>
      </c>
      <c r="F1859" s="92">
        <v>125.84</v>
      </c>
      <c r="G1859" s="92">
        <v>282.33</v>
      </c>
      <c r="H1859" s="68">
        <v>9</v>
      </c>
      <c r="I1859" s="68"/>
    </row>
    <row r="1860" spans="2:9" x14ac:dyDescent="0.3">
      <c r="B1860" s="89" t="s">
        <v>9928</v>
      </c>
      <c r="C1860" s="90" t="s">
        <v>9929</v>
      </c>
      <c r="D1860" s="91" t="s">
        <v>6249</v>
      </c>
      <c r="E1860" s="92">
        <v>286.83999999999997</v>
      </c>
      <c r="F1860" s="92">
        <v>125.84</v>
      </c>
      <c r="G1860" s="92">
        <v>412.68</v>
      </c>
      <c r="H1860" s="68">
        <v>9</v>
      </c>
      <c r="I1860" s="68"/>
    </row>
    <row r="1861" spans="2:9" ht="28.8" x14ac:dyDescent="0.3">
      <c r="B1861" s="89" t="s">
        <v>9930</v>
      </c>
      <c r="C1861" s="90" t="s">
        <v>9931</v>
      </c>
      <c r="D1861" s="91" t="s">
        <v>6249</v>
      </c>
      <c r="E1861" s="92">
        <v>903.18</v>
      </c>
      <c r="F1861" s="92">
        <v>145.56</v>
      </c>
      <c r="G1861" s="92">
        <v>1048.74</v>
      </c>
      <c r="H1861" s="68">
        <v>9</v>
      </c>
      <c r="I1861" s="68"/>
    </row>
    <row r="1862" spans="2:9" ht="28.8" x14ac:dyDescent="0.3">
      <c r="B1862" s="89" t="s">
        <v>9932</v>
      </c>
      <c r="C1862" s="90" t="s">
        <v>9933</v>
      </c>
      <c r="D1862" s="91" t="s">
        <v>6249</v>
      </c>
      <c r="E1862" s="92">
        <v>2173.02</v>
      </c>
      <c r="F1862" s="92">
        <v>145.56</v>
      </c>
      <c r="G1862" s="92">
        <v>2318.58</v>
      </c>
      <c r="H1862" s="68">
        <v>9</v>
      </c>
      <c r="I1862" s="68"/>
    </row>
    <row r="1863" spans="2:9" ht="28.8" x14ac:dyDescent="0.3">
      <c r="B1863" s="89" t="s">
        <v>9934</v>
      </c>
      <c r="C1863" s="90" t="s">
        <v>9935</v>
      </c>
      <c r="D1863" s="91" t="s">
        <v>6249</v>
      </c>
      <c r="E1863" s="92">
        <v>1587.18</v>
      </c>
      <c r="F1863" s="92">
        <v>145.56</v>
      </c>
      <c r="G1863" s="92">
        <v>1732.74</v>
      </c>
      <c r="H1863" s="68">
        <v>9</v>
      </c>
      <c r="I1863" s="68"/>
    </row>
    <row r="1864" spans="2:9" ht="28.8" x14ac:dyDescent="0.3">
      <c r="B1864" s="89" t="s">
        <v>9936</v>
      </c>
      <c r="C1864" s="90" t="s">
        <v>9937</v>
      </c>
      <c r="D1864" s="91" t="s">
        <v>6249</v>
      </c>
      <c r="E1864" s="92">
        <v>554.29999999999995</v>
      </c>
      <c r="F1864" s="92">
        <v>109.17</v>
      </c>
      <c r="G1864" s="92">
        <v>663.47</v>
      </c>
      <c r="H1864" s="68">
        <v>9</v>
      </c>
      <c r="I1864" s="68"/>
    </row>
    <row r="1865" spans="2:9" ht="28.8" x14ac:dyDescent="0.3">
      <c r="B1865" s="89" t="s">
        <v>9938</v>
      </c>
      <c r="C1865" s="90" t="s">
        <v>9939</v>
      </c>
      <c r="D1865" s="91" t="s">
        <v>6249</v>
      </c>
      <c r="E1865" s="92">
        <v>2641.43</v>
      </c>
      <c r="F1865" s="92">
        <v>151.30000000000001</v>
      </c>
      <c r="G1865" s="92">
        <v>2792.73</v>
      </c>
      <c r="H1865" s="68">
        <v>9</v>
      </c>
      <c r="I1865" s="68"/>
    </row>
    <row r="1866" spans="2:9" ht="28.8" x14ac:dyDescent="0.3">
      <c r="B1866" s="89" t="s">
        <v>9940</v>
      </c>
      <c r="C1866" s="90" t="s">
        <v>9941</v>
      </c>
      <c r="D1866" s="91" t="s">
        <v>6249</v>
      </c>
      <c r="E1866" s="92">
        <v>820.64</v>
      </c>
      <c r="F1866" s="92">
        <v>145.56</v>
      </c>
      <c r="G1866" s="92">
        <v>966.2</v>
      </c>
      <c r="H1866" s="68">
        <v>9</v>
      </c>
      <c r="I1866" s="68"/>
    </row>
    <row r="1867" spans="2:9" ht="28.8" x14ac:dyDescent="0.3">
      <c r="B1867" s="89" t="s">
        <v>9942</v>
      </c>
      <c r="C1867" s="90" t="s">
        <v>9943</v>
      </c>
      <c r="D1867" s="91" t="s">
        <v>6249</v>
      </c>
      <c r="E1867" s="92">
        <v>103.86</v>
      </c>
      <c r="F1867" s="92">
        <v>72.78</v>
      </c>
      <c r="G1867" s="92">
        <v>176.64</v>
      </c>
      <c r="H1867" s="68">
        <v>9</v>
      </c>
      <c r="I1867" s="68"/>
    </row>
    <row r="1868" spans="2:9" x14ac:dyDescent="0.3">
      <c r="B1868" s="89" t="s">
        <v>9944</v>
      </c>
      <c r="C1868" s="90" t="s">
        <v>9945</v>
      </c>
      <c r="D1868" s="91" t="s">
        <v>6249</v>
      </c>
      <c r="E1868" s="92">
        <v>198.61</v>
      </c>
      <c r="F1868" s="92">
        <v>125.84</v>
      </c>
      <c r="G1868" s="92">
        <v>324.45</v>
      </c>
      <c r="H1868" s="68">
        <v>9</v>
      </c>
      <c r="I1868" s="68"/>
    </row>
    <row r="1869" spans="2:9" x14ac:dyDescent="0.3">
      <c r="B1869" s="89" t="s">
        <v>9946</v>
      </c>
      <c r="C1869" s="90" t="s">
        <v>9947</v>
      </c>
      <c r="D1869" s="91" t="s">
        <v>6249</v>
      </c>
      <c r="E1869" s="92">
        <v>660.84</v>
      </c>
      <c r="F1869" s="92">
        <v>145.56</v>
      </c>
      <c r="G1869" s="92">
        <v>806.4</v>
      </c>
      <c r="H1869" s="68">
        <v>9</v>
      </c>
      <c r="I1869" s="68"/>
    </row>
    <row r="1870" spans="2:9" x14ac:dyDescent="0.3">
      <c r="B1870" s="89" t="s">
        <v>9948</v>
      </c>
      <c r="C1870" s="90" t="s">
        <v>9949</v>
      </c>
      <c r="D1870" s="91"/>
      <c r="E1870" s="92"/>
      <c r="F1870" s="92"/>
      <c r="G1870" s="92"/>
      <c r="H1870" s="68">
        <v>5</v>
      </c>
      <c r="I1870" s="68"/>
    </row>
    <row r="1871" spans="2:9" x14ac:dyDescent="0.3">
      <c r="B1871" s="89" t="s">
        <v>9950</v>
      </c>
      <c r="C1871" s="90" t="s">
        <v>9951</v>
      </c>
      <c r="D1871" s="91" t="s">
        <v>6249</v>
      </c>
      <c r="E1871" s="92">
        <v>20.21</v>
      </c>
      <c r="F1871" s="92">
        <v>10.92</v>
      </c>
      <c r="G1871" s="92">
        <v>31.13</v>
      </c>
      <c r="H1871" s="68">
        <v>9</v>
      </c>
      <c r="I1871" s="68"/>
    </row>
    <row r="1872" spans="2:9" x14ac:dyDescent="0.3">
      <c r="B1872" s="89" t="s">
        <v>9952</v>
      </c>
      <c r="C1872" s="90" t="s">
        <v>9953</v>
      </c>
      <c r="D1872" s="91" t="s">
        <v>6249</v>
      </c>
      <c r="E1872" s="92">
        <v>30.63</v>
      </c>
      <c r="F1872" s="92">
        <v>10.92</v>
      </c>
      <c r="G1872" s="92">
        <v>41.55</v>
      </c>
      <c r="H1872" s="68">
        <v>9</v>
      </c>
      <c r="I1872" s="68"/>
    </row>
    <row r="1873" spans="2:9" x14ac:dyDescent="0.3">
      <c r="B1873" s="89" t="s">
        <v>9954</v>
      </c>
      <c r="C1873" s="90" t="s">
        <v>9955</v>
      </c>
      <c r="D1873" s="91" t="s">
        <v>6249</v>
      </c>
      <c r="E1873" s="92">
        <v>54.88</v>
      </c>
      <c r="F1873" s="92">
        <v>10.92</v>
      </c>
      <c r="G1873" s="92">
        <v>65.8</v>
      </c>
      <c r="H1873" s="68">
        <v>9</v>
      </c>
      <c r="I1873" s="68"/>
    </row>
    <row r="1874" spans="2:9" x14ac:dyDescent="0.3">
      <c r="B1874" s="89" t="s">
        <v>9956</v>
      </c>
      <c r="C1874" s="90" t="s">
        <v>9957</v>
      </c>
      <c r="D1874" s="91" t="s">
        <v>6249</v>
      </c>
      <c r="E1874" s="92">
        <v>76.45</v>
      </c>
      <c r="F1874" s="92">
        <v>10.92</v>
      </c>
      <c r="G1874" s="92">
        <v>87.37</v>
      </c>
      <c r="H1874" s="68">
        <v>9</v>
      </c>
      <c r="I1874" s="68"/>
    </row>
    <row r="1875" spans="2:9" x14ac:dyDescent="0.3">
      <c r="B1875" s="89" t="s">
        <v>9958</v>
      </c>
      <c r="C1875" s="90" t="s">
        <v>9959</v>
      </c>
      <c r="D1875" s="91"/>
      <c r="E1875" s="92"/>
      <c r="F1875" s="92"/>
      <c r="G1875" s="92"/>
      <c r="H1875" s="68">
        <v>5</v>
      </c>
      <c r="I1875" s="68"/>
    </row>
    <row r="1876" spans="2:9" x14ac:dyDescent="0.3">
      <c r="B1876" s="89" t="s">
        <v>9960</v>
      </c>
      <c r="C1876" s="90" t="s">
        <v>9961</v>
      </c>
      <c r="D1876" s="91" t="s">
        <v>6249</v>
      </c>
      <c r="E1876" s="92">
        <v>27.55</v>
      </c>
      <c r="F1876" s="92">
        <v>7.27</v>
      </c>
      <c r="G1876" s="92">
        <v>34.82</v>
      </c>
      <c r="H1876" s="68">
        <v>9</v>
      </c>
      <c r="I1876" s="68"/>
    </row>
    <row r="1877" spans="2:9" x14ac:dyDescent="0.3">
      <c r="B1877" s="89" t="s">
        <v>9962</v>
      </c>
      <c r="C1877" s="90" t="s">
        <v>9963</v>
      </c>
      <c r="D1877" s="91" t="s">
        <v>6249</v>
      </c>
      <c r="E1877" s="92">
        <v>20.34</v>
      </c>
      <c r="F1877" s="92">
        <v>7.27</v>
      </c>
      <c r="G1877" s="92">
        <v>27.61</v>
      </c>
      <c r="H1877" s="68">
        <v>9</v>
      </c>
      <c r="I1877" s="68"/>
    </row>
    <row r="1878" spans="2:9" x14ac:dyDescent="0.3">
      <c r="B1878" s="89" t="s">
        <v>9964</v>
      </c>
      <c r="C1878" s="90" t="s">
        <v>9965</v>
      </c>
      <c r="D1878" s="91" t="s">
        <v>6249</v>
      </c>
      <c r="E1878" s="92">
        <v>68.92</v>
      </c>
      <c r="F1878" s="92">
        <v>7.27</v>
      </c>
      <c r="G1878" s="92">
        <v>76.19</v>
      </c>
      <c r="H1878" s="68">
        <v>9</v>
      </c>
      <c r="I1878" s="68"/>
    </row>
    <row r="1879" spans="2:9" x14ac:dyDescent="0.3">
      <c r="B1879" s="89" t="s">
        <v>9966</v>
      </c>
      <c r="C1879" s="90" t="s">
        <v>9967</v>
      </c>
      <c r="D1879" s="91" t="s">
        <v>6249</v>
      </c>
      <c r="E1879" s="92">
        <v>47.26</v>
      </c>
      <c r="F1879" s="92">
        <v>27.29</v>
      </c>
      <c r="G1879" s="92">
        <v>74.55</v>
      </c>
      <c r="H1879" s="68">
        <v>9</v>
      </c>
      <c r="I1879" s="68"/>
    </row>
    <row r="1880" spans="2:9" x14ac:dyDescent="0.3">
      <c r="B1880" s="89" t="s">
        <v>9968</v>
      </c>
      <c r="C1880" s="90" t="s">
        <v>9969</v>
      </c>
      <c r="D1880" s="91" t="s">
        <v>6249</v>
      </c>
      <c r="E1880" s="92">
        <v>100.65</v>
      </c>
      <c r="F1880" s="92">
        <v>7.27</v>
      </c>
      <c r="G1880" s="92">
        <v>107.92</v>
      </c>
      <c r="H1880" s="68">
        <v>9</v>
      </c>
      <c r="I1880" s="68"/>
    </row>
    <row r="1881" spans="2:9" x14ac:dyDescent="0.3">
      <c r="B1881" s="89" t="s">
        <v>9970</v>
      </c>
      <c r="C1881" s="90" t="s">
        <v>9971</v>
      </c>
      <c r="D1881" s="91" t="s">
        <v>6249</v>
      </c>
      <c r="E1881" s="92">
        <v>155.34</v>
      </c>
      <c r="F1881" s="92">
        <v>7.27</v>
      </c>
      <c r="G1881" s="92">
        <v>162.61000000000001</v>
      </c>
      <c r="H1881" s="68">
        <v>9</v>
      </c>
      <c r="I1881" s="68"/>
    </row>
    <row r="1882" spans="2:9" x14ac:dyDescent="0.3">
      <c r="B1882" s="89" t="s">
        <v>9972</v>
      </c>
      <c r="C1882" s="90" t="s">
        <v>9973</v>
      </c>
      <c r="D1882" s="91"/>
      <c r="E1882" s="92"/>
      <c r="F1882" s="92"/>
      <c r="G1882" s="92"/>
      <c r="H1882" s="68">
        <v>5</v>
      </c>
      <c r="I1882" s="68"/>
    </row>
    <row r="1883" spans="2:9" x14ac:dyDescent="0.3">
      <c r="B1883" s="89" t="s">
        <v>9974</v>
      </c>
      <c r="C1883" s="90" t="s">
        <v>9975</v>
      </c>
      <c r="D1883" s="91" t="s">
        <v>6560</v>
      </c>
      <c r="E1883" s="92">
        <v>476.19</v>
      </c>
      <c r="F1883" s="92">
        <v>18.2</v>
      </c>
      <c r="G1883" s="92">
        <v>494.39</v>
      </c>
      <c r="H1883" s="68">
        <v>9</v>
      </c>
      <c r="I1883" s="68"/>
    </row>
    <row r="1884" spans="2:9" x14ac:dyDescent="0.3">
      <c r="B1884" s="89" t="s">
        <v>9976</v>
      </c>
      <c r="C1884" s="90" t="s">
        <v>9977</v>
      </c>
      <c r="D1884" s="91" t="s">
        <v>6560</v>
      </c>
      <c r="E1884" s="92">
        <v>424.78</v>
      </c>
      <c r="F1884" s="92">
        <v>18.2</v>
      </c>
      <c r="G1884" s="92">
        <v>442.98</v>
      </c>
      <c r="H1884" s="68">
        <v>9</v>
      </c>
      <c r="I1884" s="68"/>
    </row>
    <row r="1885" spans="2:9" x14ac:dyDescent="0.3">
      <c r="B1885" s="89" t="s">
        <v>9978</v>
      </c>
      <c r="C1885" s="90" t="s">
        <v>9979</v>
      </c>
      <c r="D1885" s="91"/>
      <c r="E1885" s="92"/>
      <c r="F1885" s="92"/>
      <c r="G1885" s="92"/>
      <c r="H1885" s="68">
        <v>5</v>
      </c>
      <c r="I1885" s="68"/>
    </row>
    <row r="1886" spans="2:9" ht="28.8" x14ac:dyDescent="0.3">
      <c r="B1886" s="89" t="s">
        <v>9980</v>
      </c>
      <c r="C1886" s="90" t="s">
        <v>9981</v>
      </c>
      <c r="D1886" s="91" t="s">
        <v>6249</v>
      </c>
      <c r="E1886" s="92">
        <v>179.54</v>
      </c>
      <c r="F1886" s="92">
        <v>16.97</v>
      </c>
      <c r="G1886" s="92">
        <v>196.51</v>
      </c>
      <c r="H1886" s="68">
        <v>9</v>
      </c>
      <c r="I1886" s="68"/>
    </row>
    <row r="1887" spans="2:9" ht="28.8" x14ac:dyDescent="0.3">
      <c r="B1887" s="89" t="s">
        <v>9982</v>
      </c>
      <c r="C1887" s="90" t="s">
        <v>9983</v>
      </c>
      <c r="D1887" s="91" t="s">
        <v>6249</v>
      </c>
      <c r="E1887" s="92">
        <v>186.03</v>
      </c>
      <c r="F1887" s="92">
        <v>16.97</v>
      </c>
      <c r="G1887" s="92">
        <v>203</v>
      </c>
      <c r="H1887" s="68">
        <v>9</v>
      </c>
      <c r="I1887" s="68"/>
    </row>
    <row r="1888" spans="2:9" ht="28.8" x14ac:dyDescent="0.3">
      <c r="B1888" s="89" t="s">
        <v>9984</v>
      </c>
      <c r="C1888" s="90" t="s">
        <v>9985</v>
      </c>
      <c r="D1888" s="91" t="s">
        <v>6249</v>
      </c>
      <c r="E1888" s="92">
        <v>217.49</v>
      </c>
      <c r="F1888" s="92">
        <v>16.97</v>
      </c>
      <c r="G1888" s="92">
        <v>234.46</v>
      </c>
      <c r="H1888" s="68">
        <v>9</v>
      </c>
      <c r="I1888" s="68"/>
    </row>
    <row r="1889" spans="2:9" ht="28.8" x14ac:dyDescent="0.3">
      <c r="B1889" s="89" t="s">
        <v>9986</v>
      </c>
      <c r="C1889" s="90" t="s">
        <v>9987</v>
      </c>
      <c r="D1889" s="91" t="s">
        <v>6249</v>
      </c>
      <c r="E1889" s="92">
        <v>173.23</v>
      </c>
      <c r="F1889" s="92">
        <v>16.97</v>
      </c>
      <c r="G1889" s="92">
        <v>190.2</v>
      </c>
      <c r="H1889" s="68">
        <v>9</v>
      </c>
      <c r="I1889" s="68"/>
    </row>
    <row r="1890" spans="2:9" x14ac:dyDescent="0.3">
      <c r="B1890" s="89" t="s">
        <v>9988</v>
      </c>
      <c r="C1890" s="90" t="s">
        <v>9989</v>
      </c>
      <c r="D1890" s="91"/>
      <c r="E1890" s="92"/>
      <c r="F1890" s="92"/>
      <c r="G1890" s="92"/>
      <c r="H1890" s="68">
        <v>5</v>
      </c>
      <c r="I1890" s="68"/>
    </row>
    <row r="1891" spans="2:9" ht="28.8" x14ac:dyDescent="0.3">
      <c r="B1891" s="89" t="s">
        <v>9990</v>
      </c>
      <c r="C1891" s="90" t="s">
        <v>9991</v>
      </c>
      <c r="D1891" s="91" t="s">
        <v>6249</v>
      </c>
      <c r="E1891" s="92">
        <v>162948.13</v>
      </c>
      <c r="F1891" s="92">
        <v>1402.52</v>
      </c>
      <c r="G1891" s="92">
        <v>164350.65</v>
      </c>
      <c r="H1891" s="68">
        <v>9</v>
      </c>
      <c r="I1891" s="68"/>
    </row>
    <row r="1892" spans="2:9" ht="28.8" x14ac:dyDescent="0.3">
      <c r="B1892" s="89" t="s">
        <v>9992</v>
      </c>
      <c r="C1892" s="90" t="s">
        <v>9993</v>
      </c>
      <c r="D1892" s="91" t="s">
        <v>6249</v>
      </c>
      <c r="E1892" s="92">
        <v>260974.84</v>
      </c>
      <c r="F1892" s="92">
        <v>1402.52</v>
      </c>
      <c r="G1892" s="92">
        <v>262377.36</v>
      </c>
      <c r="H1892" s="68">
        <v>9</v>
      </c>
      <c r="I1892" s="68"/>
    </row>
    <row r="1893" spans="2:9" x14ac:dyDescent="0.3">
      <c r="B1893" s="89" t="s">
        <v>9994</v>
      </c>
      <c r="C1893" s="90" t="s">
        <v>9995</v>
      </c>
      <c r="D1893" s="91" t="s">
        <v>6249</v>
      </c>
      <c r="E1893" s="92">
        <v>80497.41</v>
      </c>
      <c r="F1893" s="92">
        <v>1402.52</v>
      </c>
      <c r="G1893" s="92">
        <v>81899.929999999993</v>
      </c>
      <c r="H1893" s="68">
        <v>9</v>
      </c>
      <c r="I1893" s="68"/>
    </row>
    <row r="1894" spans="2:9" ht="28.8" x14ac:dyDescent="0.3">
      <c r="B1894" s="89" t="s">
        <v>9996</v>
      </c>
      <c r="C1894" s="90" t="s">
        <v>9997</v>
      </c>
      <c r="D1894" s="91" t="s">
        <v>6249</v>
      </c>
      <c r="E1894" s="92">
        <v>114128.8</v>
      </c>
      <c r="F1894" s="92">
        <v>1402.52</v>
      </c>
      <c r="G1894" s="92">
        <v>115531.32</v>
      </c>
      <c r="H1894" s="68">
        <v>9</v>
      </c>
      <c r="I1894" s="68"/>
    </row>
    <row r="1895" spans="2:9" x14ac:dyDescent="0.3">
      <c r="B1895" s="89" t="s">
        <v>9998</v>
      </c>
      <c r="C1895" s="90" t="s">
        <v>9999</v>
      </c>
      <c r="D1895" s="91" t="s">
        <v>6249</v>
      </c>
      <c r="E1895" s="92">
        <v>89815.91</v>
      </c>
      <c r="F1895" s="92">
        <v>749.3</v>
      </c>
      <c r="G1895" s="92">
        <v>90565.21</v>
      </c>
      <c r="H1895" s="68">
        <v>9</v>
      </c>
      <c r="I1895" s="68"/>
    </row>
    <row r="1896" spans="2:9" ht="28.8" x14ac:dyDescent="0.3">
      <c r="B1896" s="89" t="s">
        <v>10000</v>
      </c>
      <c r="C1896" s="90" t="s">
        <v>10001</v>
      </c>
      <c r="D1896" s="91" t="s">
        <v>6249</v>
      </c>
      <c r="E1896" s="92">
        <v>154753.03</v>
      </c>
      <c r="F1896" s="92">
        <v>1402.52</v>
      </c>
      <c r="G1896" s="92">
        <v>156155.54999999999</v>
      </c>
      <c r="H1896" s="68">
        <v>9</v>
      </c>
      <c r="I1896" s="68"/>
    </row>
    <row r="1897" spans="2:9" ht="28.8" x14ac:dyDescent="0.3">
      <c r="B1897" s="89" t="s">
        <v>10002</v>
      </c>
      <c r="C1897" s="90" t="s">
        <v>10003</v>
      </c>
      <c r="D1897" s="91" t="s">
        <v>6249</v>
      </c>
      <c r="E1897" s="92">
        <v>311219.5</v>
      </c>
      <c r="F1897" s="92">
        <v>1552.38</v>
      </c>
      <c r="G1897" s="92">
        <v>312771.88</v>
      </c>
      <c r="H1897" s="68">
        <v>9</v>
      </c>
      <c r="I1897" s="68"/>
    </row>
    <row r="1898" spans="2:9" ht="28.8" x14ac:dyDescent="0.3">
      <c r="B1898" s="89" t="s">
        <v>10004</v>
      </c>
      <c r="C1898" s="90" t="s">
        <v>10005</v>
      </c>
      <c r="D1898" s="91" t="s">
        <v>6249</v>
      </c>
      <c r="E1898" s="92">
        <v>128435</v>
      </c>
      <c r="F1898" s="92">
        <v>1402.52</v>
      </c>
      <c r="G1898" s="92">
        <v>129837.52</v>
      </c>
      <c r="H1898" s="68">
        <v>9</v>
      </c>
      <c r="I1898" s="68"/>
    </row>
    <row r="1899" spans="2:9" ht="28.8" x14ac:dyDescent="0.3">
      <c r="B1899" s="89" t="s">
        <v>10006</v>
      </c>
      <c r="C1899" s="90" t="s">
        <v>10007</v>
      </c>
      <c r="D1899" s="91" t="s">
        <v>6249</v>
      </c>
      <c r="E1899" s="92">
        <v>318816.25</v>
      </c>
      <c r="F1899" s="92">
        <v>1549.52</v>
      </c>
      <c r="G1899" s="92">
        <v>320365.77</v>
      </c>
      <c r="H1899" s="68">
        <v>9</v>
      </c>
      <c r="I1899" s="68"/>
    </row>
    <row r="1900" spans="2:9" ht="28.8" x14ac:dyDescent="0.3">
      <c r="B1900" s="89" t="s">
        <v>10008</v>
      </c>
      <c r="C1900" s="90" t="s">
        <v>10009</v>
      </c>
      <c r="D1900" s="91" t="s">
        <v>6249</v>
      </c>
      <c r="E1900" s="92">
        <v>250258.69</v>
      </c>
      <c r="F1900" s="92">
        <v>1552.38</v>
      </c>
      <c r="G1900" s="92">
        <v>251811.07</v>
      </c>
      <c r="H1900" s="68">
        <v>9</v>
      </c>
      <c r="I1900" s="68"/>
    </row>
    <row r="1901" spans="2:9" x14ac:dyDescent="0.3">
      <c r="B1901" s="89" t="s">
        <v>10010</v>
      </c>
      <c r="C1901" s="90" t="s">
        <v>10011</v>
      </c>
      <c r="D1901" s="91"/>
      <c r="E1901" s="92"/>
      <c r="F1901" s="92"/>
      <c r="G1901" s="92"/>
      <c r="H1901" s="68">
        <v>5</v>
      </c>
      <c r="I1901" s="68"/>
    </row>
    <row r="1902" spans="2:9" x14ac:dyDescent="0.3">
      <c r="B1902" s="89" t="s">
        <v>10012</v>
      </c>
      <c r="C1902" s="90" t="s">
        <v>10013</v>
      </c>
      <c r="D1902" s="91" t="s">
        <v>6249</v>
      </c>
      <c r="E1902" s="92">
        <v>22910.44</v>
      </c>
      <c r="F1902" s="92">
        <v>749.3</v>
      </c>
      <c r="G1902" s="92">
        <v>23659.74</v>
      </c>
      <c r="H1902" s="68">
        <v>9</v>
      </c>
      <c r="I1902" s="68"/>
    </row>
    <row r="1903" spans="2:9" x14ac:dyDescent="0.3">
      <c r="B1903" s="89" t="s">
        <v>10014</v>
      </c>
      <c r="C1903" s="90" t="s">
        <v>10015</v>
      </c>
      <c r="D1903" s="91" t="s">
        <v>6249</v>
      </c>
      <c r="E1903" s="92">
        <v>16650.27</v>
      </c>
      <c r="F1903" s="92">
        <v>749.3</v>
      </c>
      <c r="G1903" s="92">
        <v>17399.57</v>
      </c>
      <c r="H1903" s="68">
        <v>9</v>
      </c>
      <c r="I1903" s="68"/>
    </row>
    <row r="1904" spans="2:9" x14ac:dyDescent="0.3">
      <c r="B1904" s="89" t="s">
        <v>10016</v>
      </c>
      <c r="C1904" s="90" t="s">
        <v>10017</v>
      </c>
      <c r="D1904" s="91" t="s">
        <v>6249</v>
      </c>
      <c r="E1904" s="92">
        <v>45711.76</v>
      </c>
      <c r="F1904" s="92">
        <v>1198.8800000000001</v>
      </c>
      <c r="G1904" s="92">
        <v>46910.64</v>
      </c>
      <c r="H1904" s="68">
        <v>9</v>
      </c>
      <c r="I1904" s="68"/>
    </row>
    <row r="1905" spans="2:9" ht="28.8" x14ac:dyDescent="0.3">
      <c r="B1905" s="89" t="s">
        <v>10018</v>
      </c>
      <c r="C1905" s="90" t="s">
        <v>10019</v>
      </c>
      <c r="D1905" s="91" t="s">
        <v>6249</v>
      </c>
      <c r="E1905" s="92">
        <v>90433</v>
      </c>
      <c r="F1905" s="92">
        <v>1198.8800000000001</v>
      </c>
      <c r="G1905" s="92">
        <v>91631.88</v>
      </c>
      <c r="H1905" s="68">
        <v>9</v>
      </c>
      <c r="I1905" s="68"/>
    </row>
    <row r="1906" spans="2:9" ht="28.8" x14ac:dyDescent="0.3">
      <c r="B1906" s="89" t="s">
        <v>10020</v>
      </c>
      <c r="C1906" s="90" t="s">
        <v>10021</v>
      </c>
      <c r="D1906" s="91" t="s">
        <v>6249</v>
      </c>
      <c r="E1906" s="92">
        <v>3883.26</v>
      </c>
      <c r="F1906" s="92">
        <v>299.72000000000003</v>
      </c>
      <c r="G1906" s="92">
        <v>4182.9799999999996</v>
      </c>
      <c r="H1906" s="68">
        <v>9</v>
      </c>
      <c r="I1906" s="68"/>
    </row>
    <row r="1907" spans="2:9" ht="28.8" x14ac:dyDescent="0.3">
      <c r="B1907" s="89" t="s">
        <v>10022</v>
      </c>
      <c r="C1907" s="90" t="s">
        <v>10023</v>
      </c>
      <c r="D1907" s="91" t="s">
        <v>6249</v>
      </c>
      <c r="E1907" s="92">
        <v>4285.03</v>
      </c>
      <c r="F1907" s="92">
        <v>299.72000000000003</v>
      </c>
      <c r="G1907" s="92">
        <v>4584.75</v>
      </c>
      <c r="H1907" s="68">
        <v>9</v>
      </c>
      <c r="I1907" s="68"/>
    </row>
    <row r="1908" spans="2:9" x14ac:dyDescent="0.3">
      <c r="B1908" s="89" t="s">
        <v>10024</v>
      </c>
      <c r="C1908" s="90" t="s">
        <v>10025</v>
      </c>
      <c r="D1908" s="91" t="s">
        <v>6249</v>
      </c>
      <c r="E1908" s="92">
        <v>14120.81</v>
      </c>
      <c r="F1908" s="92">
        <v>749.3</v>
      </c>
      <c r="G1908" s="92">
        <v>14870.11</v>
      </c>
      <c r="H1908" s="68">
        <v>9</v>
      </c>
      <c r="I1908" s="68"/>
    </row>
    <row r="1909" spans="2:9" x14ac:dyDescent="0.3">
      <c r="B1909" s="89" t="s">
        <v>10026</v>
      </c>
      <c r="C1909" s="90" t="s">
        <v>10027</v>
      </c>
      <c r="D1909" s="91" t="s">
        <v>6249</v>
      </c>
      <c r="E1909" s="92">
        <v>25577.68</v>
      </c>
      <c r="F1909" s="92">
        <v>749.3</v>
      </c>
      <c r="G1909" s="92">
        <v>26326.98</v>
      </c>
      <c r="H1909" s="68">
        <v>9</v>
      </c>
      <c r="I1909" s="68"/>
    </row>
    <row r="1910" spans="2:9" x14ac:dyDescent="0.3">
      <c r="B1910" s="89" t="s">
        <v>10028</v>
      </c>
      <c r="C1910" s="90" t="s">
        <v>10029</v>
      </c>
      <c r="D1910" s="91" t="s">
        <v>6249</v>
      </c>
      <c r="E1910" s="92">
        <v>13130.77</v>
      </c>
      <c r="F1910" s="92">
        <v>749.3</v>
      </c>
      <c r="G1910" s="92">
        <v>13880.07</v>
      </c>
      <c r="H1910" s="68">
        <v>9</v>
      </c>
      <c r="I1910" s="68"/>
    </row>
    <row r="1911" spans="2:9" ht="28.8" x14ac:dyDescent="0.3">
      <c r="B1911" s="89" t="s">
        <v>10030</v>
      </c>
      <c r="C1911" s="90" t="s">
        <v>10031</v>
      </c>
      <c r="D1911" s="91" t="s">
        <v>6249</v>
      </c>
      <c r="E1911" s="92">
        <v>69195.399999999994</v>
      </c>
      <c r="F1911" s="92">
        <v>1198.8800000000001</v>
      </c>
      <c r="G1911" s="92">
        <v>70394.28</v>
      </c>
      <c r="H1911" s="68">
        <v>9</v>
      </c>
      <c r="I1911" s="68"/>
    </row>
    <row r="1912" spans="2:9" ht="28.8" x14ac:dyDescent="0.3">
      <c r="B1912" s="89" t="s">
        <v>10032</v>
      </c>
      <c r="C1912" s="90" t="s">
        <v>10033</v>
      </c>
      <c r="D1912" s="91" t="s">
        <v>6249</v>
      </c>
      <c r="E1912" s="92">
        <v>14007.5</v>
      </c>
      <c r="F1912" s="92">
        <v>299.72000000000003</v>
      </c>
      <c r="G1912" s="92">
        <v>14307.22</v>
      </c>
      <c r="H1912" s="68">
        <v>9</v>
      </c>
      <c r="I1912" s="68"/>
    </row>
    <row r="1913" spans="2:9" x14ac:dyDescent="0.3">
      <c r="B1913" s="89" t="s">
        <v>10034</v>
      </c>
      <c r="C1913" s="90" t="s">
        <v>10035</v>
      </c>
      <c r="D1913" s="91" t="s">
        <v>6249</v>
      </c>
      <c r="E1913" s="92">
        <v>45862.99</v>
      </c>
      <c r="F1913" s="92">
        <v>1198.8800000000001</v>
      </c>
      <c r="G1913" s="92">
        <v>47061.87</v>
      </c>
      <c r="H1913" s="68">
        <v>9</v>
      </c>
      <c r="I1913" s="68"/>
    </row>
    <row r="1914" spans="2:9" x14ac:dyDescent="0.3">
      <c r="B1914" s="89" t="s">
        <v>10036</v>
      </c>
      <c r="C1914" s="90" t="s">
        <v>10037</v>
      </c>
      <c r="D1914" s="91" t="s">
        <v>6249</v>
      </c>
      <c r="E1914" s="92">
        <v>58686.64</v>
      </c>
      <c r="F1914" s="92">
        <v>1198.8800000000001</v>
      </c>
      <c r="G1914" s="92">
        <v>59885.52</v>
      </c>
      <c r="H1914" s="68">
        <v>9</v>
      </c>
      <c r="I1914" s="68"/>
    </row>
    <row r="1915" spans="2:9" x14ac:dyDescent="0.3">
      <c r="B1915" s="89" t="s">
        <v>10038</v>
      </c>
      <c r="C1915" s="90" t="s">
        <v>10039</v>
      </c>
      <c r="D1915" s="91" t="s">
        <v>6249</v>
      </c>
      <c r="E1915" s="92">
        <v>91153.67</v>
      </c>
      <c r="F1915" s="92">
        <v>1198.8800000000001</v>
      </c>
      <c r="G1915" s="92">
        <v>92352.55</v>
      </c>
      <c r="H1915" s="68">
        <v>9</v>
      </c>
      <c r="I1915" s="68"/>
    </row>
    <row r="1916" spans="2:9" x14ac:dyDescent="0.3">
      <c r="B1916" s="89" t="s">
        <v>10040</v>
      </c>
      <c r="C1916" s="90" t="s">
        <v>10041</v>
      </c>
      <c r="D1916" s="91" t="s">
        <v>6249</v>
      </c>
      <c r="E1916" s="92">
        <v>54272.7</v>
      </c>
      <c r="F1916" s="92">
        <v>749.3</v>
      </c>
      <c r="G1916" s="92">
        <v>55022</v>
      </c>
      <c r="H1916" s="68">
        <v>9</v>
      </c>
      <c r="I1916" s="68"/>
    </row>
    <row r="1917" spans="2:9" x14ac:dyDescent="0.3">
      <c r="B1917" s="89" t="s">
        <v>10042</v>
      </c>
      <c r="C1917" s="90" t="s">
        <v>10043</v>
      </c>
      <c r="D1917" s="91" t="s">
        <v>6249</v>
      </c>
      <c r="E1917" s="92">
        <v>20476.79</v>
      </c>
      <c r="F1917" s="92">
        <v>749.3</v>
      </c>
      <c r="G1917" s="92">
        <v>21226.09</v>
      </c>
      <c r="H1917" s="68">
        <v>9</v>
      </c>
      <c r="I1917" s="68"/>
    </row>
    <row r="1918" spans="2:9" ht="28.8" x14ac:dyDescent="0.3">
      <c r="B1918" s="89" t="s">
        <v>10044</v>
      </c>
      <c r="C1918" s="90" t="s">
        <v>10045</v>
      </c>
      <c r="D1918" s="91" t="s">
        <v>6249</v>
      </c>
      <c r="E1918" s="92">
        <v>94010.26</v>
      </c>
      <c r="F1918" s="92">
        <v>1198.8800000000001</v>
      </c>
      <c r="G1918" s="92">
        <v>95209.14</v>
      </c>
      <c r="H1918" s="68">
        <v>9</v>
      </c>
      <c r="I1918" s="68"/>
    </row>
    <row r="1919" spans="2:9" ht="28.8" x14ac:dyDescent="0.3">
      <c r="B1919" s="89" t="s">
        <v>10046</v>
      </c>
      <c r="C1919" s="90" t="s">
        <v>10047</v>
      </c>
      <c r="D1919" s="91" t="s">
        <v>6249</v>
      </c>
      <c r="E1919" s="92">
        <v>25664.13</v>
      </c>
      <c r="F1919" s="92">
        <v>749.3</v>
      </c>
      <c r="G1919" s="92">
        <v>26413.43</v>
      </c>
      <c r="H1919" s="68">
        <v>9</v>
      </c>
      <c r="I1919" s="68"/>
    </row>
    <row r="1920" spans="2:9" ht="28.8" x14ac:dyDescent="0.3">
      <c r="B1920" s="89" t="s">
        <v>10048</v>
      </c>
      <c r="C1920" s="90" t="s">
        <v>10049</v>
      </c>
      <c r="D1920" s="91" t="s">
        <v>6249</v>
      </c>
      <c r="E1920" s="92">
        <v>31461.8</v>
      </c>
      <c r="F1920" s="92">
        <v>749.3</v>
      </c>
      <c r="G1920" s="92">
        <v>32211.1</v>
      </c>
      <c r="H1920" s="68">
        <v>9</v>
      </c>
      <c r="I1920" s="68"/>
    </row>
    <row r="1921" spans="2:9" x14ac:dyDescent="0.3">
      <c r="B1921" s="89" t="s">
        <v>10050</v>
      </c>
      <c r="C1921" s="90" t="s">
        <v>10051</v>
      </c>
      <c r="D1921" s="91"/>
      <c r="E1921" s="92"/>
      <c r="F1921" s="92"/>
      <c r="G1921" s="92"/>
      <c r="H1921" s="68">
        <v>5</v>
      </c>
      <c r="I1921" s="68"/>
    </row>
    <row r="1922" spans="2:9" x14ac:dyDescent="0.3">
      <c r="B1922" s="89" t="s">
        <v>10052</v>
      </c>
      <c r="C1922" s="90" t="s">
        <v>10053</v>
      </c>
      <c r="D1922" s="91" t="s">
        <v>6357</v>
      </c>
      <c r="E1922" s="92">
        <v>59.74</v>
      </c>
      <c r="F1922" s="92">
        <v>14.56</v>
      </c>
      <c r="G1922" s="92">
        <v>74.3</v>
      </c>
      <c r="H1922" s="68">
        <v>9</v>
      </c>
      <c r="I1922" s="68"/>
    </row>
    <row r="1923" spans="2:9" x14ac:dyDescent="0.3">
      <c r="B1923" s="89" t="s">
        <v>10054</v>
      </c>
      <c r="C1923" s="90" t="s">
        <v>10055</v>
      </c>
      <c r="D1923" s="91" t="s">
        <v>6249</v>
      </c>
      <c r="E1923" s="92">
        <v>49.04</v>
      </c>
      <c r="F1923" s="92">
        <v>7.27</v>
      </c>
      <c r="G1923" s="92">
        <v>56.31</v>
      </c>
      <c r="H1923" s="68">
        <v>9</v>
      </c>
      <c r="I1923" s="68"/>
    </row>
    <row r="1924" spans="2:9" x14ac:dyDescent="0.3">
      <c r="B1924" s="89" t="s">
        <v>10056</v>
      </c>
      <c r="C1924" s="90" t="s">
        <v>10057</v>
      </c>
      <c r="D1924" s="91" t="s">
        <v>6249</v>
      </c>
      <c r="E1924" s="92">
        <v>1170.1300000000001</v>
      </c>
      <c r="F1924" s="92">
        <v>48.04</v>
      </c>
      <c r="G1924" s="92">
        <v>1218.17</v>
      </c>
      <c r="H1924" s="68">
        <v>9</v>
      </c>
      <c r="I1924" s="68"/>
    </row>
    <row r="1925" spans="2:9" x14ac:dyDescent="0.3">
      <c r="B1925" s="89" t="s">
        <v>10058</v>
      </c>
      <c r="C1925" s="90" t="s">
        <v>10059</v>
      </c>
      <c r="D1925" s="91" t="s">
        <v>6249</v>
      </c>
      <c r="E1925" s="92">
        <v>21.45</v>
      </c>
      <c r="F1925" s="92">
        <v>7.27</v>
      </c>
      <c r="G1925" s="92">
        <v>28.72</v>
      </c>
      <c r="H1925" s="68">
        <v>9</v>
      </c>
      <c r="I1925" s="68"/>
    </row>
    <row r="1926" spans="2:9" x14ac:dyDescent="0.3">
      <c r="B1926" s="89" t="s">
        <v>10060</v>
      </c>
      <c r="C1926" s="90" t="s">
        <v>10061</v>
      </c>
      <c r="D1926" s="91" t="s">
        <v>6249</v>
      </c>
      <c r="E1926" s="92">
        <v>2.99</v>
      </c>
      <c r="F1926" s="92">
        <v>5.46</v>
      </c>
      <c r="G1926" s="92">
        <v>8.4499999999999993</v>
      </c>
      <c r="H1926" s="68">
        <v>9</v>
      </c>
      <c r="I1926" s="68"/>
    </row>
    <row r="1927" spans="2:9" x14ac:dyDescent="0.3">
      <c r="B1927" s="89" t="s">
        <v>10062</v>
      </c>
      <c r="C1927" s="90" t="s">
        <v>10063</v>
      </c>
      <c r="D1927" s="91" t="s">
        <v>6249</v>
      </c>
      <c r="E1927" s="92">
        <v>19.59</v>
      </c>
      <c r="F1927" s="92">
        <v>7.27</v>
      </c>
      <c r="G1927" s="92">
        <v>26.86</v>
      </c>
      <c r="H1927" s="68">
        <v>9</v>
      </c>
      <c r="I1927" s="68"/>
    </row>
    <row r="1928" spans="2:9" x14ac:dyDescent="0.3">
      <c r="B1928" s="89" t="s">
        <v>10064</v>
      </c>
      <c r="C1928" s="90" t="s">
        <v>10065</v>
      </c>
      <c r="D1928" s="91" t="s">
        <v>6249</v>
      </c>
      <c r="E1928" s="92">
        <v>524.96</v>
      </c>
      <c r="F1928" s="92">
        <v>0.73</v>
      </c>
      <c r="G1928" s="92">
        <v>525.69000000000005</v>
      </c>
      <c r="H1928" s="68">
        <v>9</v>
      </c>
      <c r="I1928" s="68"/>
    </row>
    <row r="1929" spans="2:9" x14ac:dyDescent="0.3">
      <c r="B1929" s="89" t="s">
        <v>10066</v>
      </c>
      <c r="C1929" s="90" t="s">
        <v>10067</v>
      </c>
      <c r="D1929" s="91" t="s">
        <v>6249</v>
      </c>
      <c r="E1929" s="92">
        <v>390.75</v>
      </c>
      <c r="F1929" s="92">
        <v>18.2</v>
      </c>
      <c r="G1929" s="92">
        <v>408.95</v>
      </c>
      <c r="H1929" s="68">
        <v>9</v>
      </c>
      <c r="I1929" s="68"/>
    </row>
    <row r="1930" spans="2:9" x14ac:dyDescent="0.3">
      <c r="B1930" s="89" t="s">
        <v>10068</v>
      </c>
      <c r="C1930" s="90" t="s">
        <v>10069</v>
      </c>
      <c r="D1930" s="91" t="s">
        <v>6249</v>
      </c>
      <c r="E1930" s="92">
        <v>294.89999999999998</v>
      </c>
      <c r="F1930" s="92">
        <v>18.2</v>
      </c>
      <c r="G1930" s="92">
        <v>313.10000000000002</v>
      </c>
      <c r="H1930" s="68">
        <v>9</v>
      </c>
      <c r="I1930" s="68"/>
    </row>
    <row r="1931" spans="2:9" x14ac:dyDescent="0.3">
      <c r="B1931" s="89" t="s">
        <v>10070</v>
      </c>
      <c r="C1931" s="90" t="s">
        <v>10071</v>
      </c>
      <c r="D1931" s="91" t="s">
        <v>6249</v>
      </c>
      <c r="E1931" s="92">
        <v>221.75</v>
      </c>
      <c r="F1931" s="92">
        <v>101.82</v>
      </c>
      <c r="G1931" s="92">
        <v>323.57</v>
      </c>
      <c r="H1931" s="68">
        <v>9</v>
      </c>
      <c r="I1931" s="68"/>
    </row>
    <row r="1932" spans="2:9" x14ac:dyDescent="0.3">
      <c r="B1932" s="89" t="s">
        <v>10072</v>
      </c>
      <c r="C1932" s="90" t="s">
        <v>10073</v>
      </c>
      <c r="D1932" s="91" t="s">
        <v>10074</v>
      </c>
      <c r="E1932" s="92">
        <v>569.89</v>
      </c>
      <c r="F1932" s="92">
        <v>0.73</v>
      </c>
      <c r="G1932" s="92">
        <v>570.62</v>
      </c>
      <c r="H1932" s="68">
        <v>9</v>
      </c>
      <c r="I1932" s="68"/>
    </row>
    <row r="1933" spans="2:9" x14ac:dyDescent="0.3">
      <c r="B1933" s="89" t="s">
        <v>10075</v>
      </c>
      <c r="C1933" s="90" t="s">
        <v>10076</v>
      </c>
      <c r="D1933" s="91" t="s">
        <v>6249</v>
      </c>
      <c r="E1933" s="92">
        <v>21.03</v>
      </c>
      <c r="F1933" s="92">
        <v>36.39</v>
      </c>
      <c r="G1933" s="92">
        <v>57.42</v>
      </c>
      <c r="H1933" s="68">
        <v>9</v>
      </c>
      <c r="I1933" s="68"/>
    </row>
    <row r="1934" spans="2:9" x14ac:dyDescent="0.3">
      <c r="B1934" s="89" t="s">
        <v>10077</v>
      </c>
      <c r="C1934" s="90" t="s">
        <v>10078</v>
      </c>
      <c r="D1934" s="91" t="s">
        <v>10074</v>
      </c>
      <c r="E1934" s="92">
        <v>428.14</v>
      </c>
      <c r="F1934" s="92">
        <v>0.73</v>
      </c>
      <c r="G1934" s="92">
        <v>428.87</v>
      </c>
      <c r="H1934" s="68">
        <v>9</v>
      </c>
      <c r="I1934" s="68"/>
    </row>
    <row r="1935" spans="2:9" x14ac:dyDescent="0.3">
      <c r="B1935" s="89" t="s">
        <v>10079</v>
      </c>
      <c r="C1935" s="90" t="s">
        <v>10080</v>
      </c>
      <c r="D1935" s="91" t="s">
        <v>6249</v>
      </c>
      <c r="E1935" s="92"/>
      <c r="F1935" s="92">
        <v>203.64</v>
      </c>
      <c r="G1935" s="92">
        <v>203.64</v>
      </c>
      <c r="H1935" s="68">
        <v>9</v>
      </c>
      <c r="I1935" s="68"/>
    </row>
    <row r="1936" spans="2:9" x14ac:dyDescent="0.3">
      <c r="B1936" s="89" t="s">
        <v>10081</v>
      </c>
      <c r="C1936" s="90" t="s">
        <v>10082</v>
      </c>
      <c r="D1936" s="91" t="s">
        <v>7078</v>
      </c>
      <c r="E1936" s="92">
        <v>15.3</v>
      </c>
      <c r="F1936" s="92">
        <v>0.57999999999999996</v>
      </c>
      <c r="G1936" s="92">
        <v>15.88</v>
      </c>
      <c r="H1936" s="68">
        <v>9</v>
      </c>
      <c r="I1936" s="68"/>
    </row>
    <row r="1937" spans="2:9" x14ac:dyDescent="0.3">
      <c r="B1937" s="89" t="s">
        <v>10083</v>
      </c>
      <c r="C1937" s="90" t="s">
        <v>10084</v>
      </c>
      <c r="D1937" s="91" t="s">
        <v>7078</v>
      </c>
      <c r="E1937" s="92">
        <v>15.3</v>
      </c>
      <c r="F1937" s="92">
        <v>0.87</v>
      </c>
      <c r="G1937" s="92">
        <v>16.170000000000002</v>
      </c>
      <c r="H1937" s="68">
        <v>9</v>
      </c>
      <c r="I1937" s="68"/>
    </row>
    <row r="1938" spans="2:9" ht="28.8" x14ac:dyDescent="0.3">
      <c r="B1938" s="89" t="s">
        <v>10085</v>
      </c>
      <c r="C1938" s="90" t="s">
        <v>10086</v>
      </c>
      <c r="D1938" s="91" t="s">
        <v>6301</v>
      </c>
      <c r="E1938" s="92">
        <v>519.75</v>
      </c>
      <c r="F1938" s="92">
        <v>7.26</v>
      </c>
      <c r="G1938" s="92">
        <v>527.01</v>
      </c>
      <c r="H1938" s="68">
        <v>9</v>
      </c>
      <c r="I1938" s="68"/>
    </row>
    <row r="1939" spans="2:9" ht="28.8" x14ac:dyDescent="0.3">
      <c r="B1939" s="89" t="s">
        <v>10087</v>
      </c>
      <c r="C1939" s="90" t="s">
        <v>10088</v>
      </c>
      <c r="D1939" s="91" t="s">
        <v>6301</v>
      </c>
      <c r="E1939" s="92">
        <v>648</v>
      </c>
      <c r="F1939" s="92">
        <v>7.26</v>
      </c>
      <c r="G1939" s="92">
        <v>655.26</v>
      </c>
      <c r="H1939" s="68">
        <v>9</v>
      </c>
      <c r="I1939" s="68"/>
    </row>
    <row r="1940" spans="2:9" x14ac:dyDescent="0.3">
      <c r="B1940" s="89" t="s">
        <v>10089</v>
      </c>
      <c r="C1940" s="90" t="s">
        <v>10090</v>
      </c>
      <c r="D1940" s="91" t="s">
        <v>10074</v>
      </c>
      <c r="E1940" s="92">
        <v>36.08</v>
      </c>
      <c r="F1940" s="92">
        <v>0.73</v>
      </c>
      <c r="G1940" s="92">
        <v>36.81</v>
      </c>
      <c r="H1940" s="68">
        <v>9</v>
      </c>
      <c r="I1940" s="68"/>
    </row>
    <row r="1941" spans="2:9" x14ac:dyDescent="0.3">
      <c r="B1941" s="89" t="s">
        <v>10091</v>
      </c>
      <c r="C1941" s="90" t="s">
        <v>10092</v>
      </c>
      <c r="D1941" s="91" t="s">
        <v>6249</v>
      </c>
      <c r="E1941" s="92">
        <v>13.43</v>
      </c>
      <c r="F1941" s="92">
        <v>50.91</v>
      </c>
      <c r="G1941" s="92">
        <v>64.34</v>
      </c>
      <c r="H1941" s="68">
        <v>9</v>
      </c>
      <c r="I1941" s="68"/>
    </row>
    <row r="1942" spans="2:9" x14ac:dyDescent="0.3">
      <c r="B1942" s="89" t="s">
        <v>10093</v>
      </c>
      <c r="C1942" s="90" t="s">
        <v>10094</v>
      </c>
      <c r="D1942" s="91" t="s">
        <v>6249</v>
      </c>
      <c r="E1942" s="92">
        <v>58.51</v>
      </c>
      <c r="F1942" s="92">
        <v>0.73</v>
      </c>
      <c r="G1942" s="92">
        <v>59.24</v>
      </c>
      <c r="H1942" s="68">
        <v>9</v>
      </c>
      <c r="I1942" s="68"/>
    </row>
    <row r="1943" spans="2:9" x14ac:dyDescent="0.3">
      <c r="B1943" s="89" t="s">
        <v>10095</v>
      </c>
      <c r="C1943" s="90" t="s">
        <v>10096</v>
      </c>
      <c r="D1943" s="91" t="s">
        <v>6249</v>
      </c>
      <c r="E1943" s="92">
        <v>119.22</v>
      </c>
      <c r="F1943" s="92">
        <v>101.82</v>
      </c>
      <c r="G1943" s="92">
        <v>221.04</v>
      </c>
      <c r="H1943" s="68">
        <v>9</v>
      </c>
      <c r="I1943" s="68"/>
    </row>
    <row r="1944" spans="2:9" x14ac:dyDescent="0.3">
      <c r="B1944" s="89" t="s">
        <v>10097</v>
      </c>
      <c r="C1944" s="90" t="s">
        <v>10098</v>
      </c>
      <c r="D1944" s="91" t="s">
        <v>6249</v>
      </c>
      <c r="E1944" s="92">
        <v>303.3</v>
      </c>
      <c r="F1944" s="92">
        <v>0.73</v>
      </c>
      <c r="G1944" s="92">
        <v>304.02999999999997</v>
      </c>
      <c r="H1944" s="68">
        <v>9</v>
      </c>
      <c r="I1944" s="68"/>
    </row>
    <row r="1945" spans="2:9" x14ac:dyDescent="0.3">
      <c r="B1945" s="89" t="s">
        <v>10099</v>
      </c>
      <c r="C1945" s="90" t="s">
        <v>10100</v>
      </c>
      <c r="D1945" s="91" t="s">
        <v>6249</v>
      </c>
      <c r="E1945" s="92">
        <v>489.16</v>
      </c>
      <c r="F1945" s="92">
        <v>101.82</v>
      </c>
      <c r="G1945" s="92">
        <v>590.98</v>
      </c>
      <c r="H1945" s="68">
        <v>9</v>
      </c>
      <c r="I1945" s="68"/>
    </row>
    <row r="1946" spans="2:9" x14ac:dyDescent="0.3">
      <c r="B1946" s="89" t="s">
        <v>10101</v>
      </c>
      <c r="C1946" s="90" t="s">
        <v>10102</v>
      </c>
      <c r="D1946" s="91" t="s">
        <v>6249</v>
      </c>
      <c r="E1946" s="92">
        <v>2185.5300000000002</v>
      </c>
      <c r="F1946" s="92">
        <v>36.39</v>
      </c>
      <c r="G1946" s="92">
        <v>2221.92</v>
      </c>
      <c r="H1946" s="68">
        <v>9</v>
      </c>
      <c r="I1946" s="68"/>
    </row>
    <row r="1947" spans="2:9" x14ac:dyDescent="0.3">
      <c r="B1947" s="89" t="s">
        <v>10103</v>
      </c>
      <c r="C1947" s="90" t="s">
        <v>10104</v>
      </c>
      <c r="D1947" s="91" t="s">
        <v>6249</v>
      </c>
      <c r="E1947" s="92">
        <v>3283.47</v>
      </c>
      <c r="F1947" s="92">
        <v>36.39</v>
      </c>
      <c r="G1947" s="92">
        <v>3319.86</v>
      </c>
      <c r="H1947" s="68">
        <v>9</v>
      </c>
      <c r="I1947" s="68"/>
    </row>
    <row r="1948" spans="2:9" x14ac:dyDescent="0.3">
      <c r="B1948" s="89" t="s">
        <v>10105</v>
      </c>
      <c r="C1948" s="90" t="s">
        <v>10106</v>
      </c>
      <c r="D1948" s="91" t="s">
        <v>6249</v>
      </c>
      <c r="E1948" s="92">
        <v>4248.76</v>
      </c>
      <c r="F1948" s="92">
        <v>36.39</v>
      </c>
      <c r="G1948" s="92">
        <v>4285.1499999999996</v>
      </c>
      <c r="H1948" s="68">
        <v>9</v>
      </c>
      <c r="I1948" s="68"/>
    </row>
    <row r="1949" spans="2:9" x14ac:dyDescent="0.3">
      <c r="B1949" s="89" t="s">
        <v>10107</v>
      </c>
      <c r="C1949" s="90" t="s">
        <v>10108</v>
      </c>
      <c r="D1949" s="91"/>
      <c r="E1949" s="92"/>
      <c r="F1949" s="92"/>
      <c r="G1949" s="92"/>
      <c r="H1949" s="68">
        <v>2</v>
      </c>
      <c r="I1949" s="68"/>
    </row>
    <row r="1950" spans="2:9" x14ac:dyDescent="0.3">
      <c r="B1950" s="89" t="s">
        <v>10109</v>
      </c>
      <c r="C1950" s="90" t="s">
        <v>10110</v>
      </c>
      <c r="D1950" s="91"/>
      <c r="E1950" s="92"/>
      <c r="F1950" s="92"/>
      <c r="G1950" s="92"/>
      <c r="H1950" s="68">
        <v>5</v>
      </c>
      <c r="I1950" s="68"/>
    </row>
    <row r="1951" spans="2:9" x14ac:dyDescent="0.3">
      <c r="B1951" s="89" t="s">
        <v>10111</v>
      </c>
      <c r="C1951" s="90" t="s">
        <v>10112</v>
      </c>
      <c r="D1951" s="91" t="s">
        <v>6249</v>
      </c>
      <c r="E1951" s="92">
        <v>39.590000000000003</v>
      </c>
      <c r="F1951" s="92">
        <v>62.12</v>
      </c>
      <c r="G1951" s="92">
        <v>101.71</v>
      </c>
      <c r="H1951" s="68">
        <v>9</v>
      </c>
      <c r="I1951" s="68"/>
    </row>
    <row r="1952" spans="2:9" x14ac:dyDescent="0.3">
      <c r="B1952" s="89" t="s">
        <v>10113</v>
      </c>
      <c r="C1952" s="90" t="s">
        <v>10114</v>
      </c>
      <c r="D1952" s="91" t="s">
        <v>6249</v>
      </c>
      <c r="E1952" s="92">
        <v>81.13</v>
      </c>
      <c r="F1952" s="92">
        <v>86.75</v>
      </c>
      <c r="G1952" s="92">
        <v>167.88</v>
      </c>
      <c r="H1952" s="68">
        <v>9</v>
      </c>
      <c r="I1952" s="68"/>
    </row>
    <row r="1953" spans="2:9" x14ac:dyDescent="0.3">
      <c r="B1953" s="89" t="s">
        <v>10115</v>
      </c>
      <c r="C1953" s="90" t="s">
        <v>10116</v>
      </c>
      <c r="D1953" s="91" t="s">
        <v>6249</v>
      </c>
      <c r="E1953" s="92">
        <v>143.86000000000001</v>
      </c>
      <c r="F1953" s="92">
        <v>111.37</v>
      </c>
      <c r="G1953" s="92">
        <v>255.23</v>
      </c>
      <c r="H1953" s="68">
        <v>9</v>
      </c>
      <c r="I1953" s="68"/>
    </row>
    <row r="1954" spans="2:9" x14ac:dyDescent="0.3">
      <c r="B1954" s="89" t="s">
        <v>10117</v>
      </c>
      <c r="C1954" s="90" t="s">
        <v>10118</v>
      </c>
      <c r="D1954" s="91" t="s">
        <v>6249</v>
      </c>
      <c r="E1954" s="92">
        <v>347.56</v>
      </c>
      <c r="F1954" s="92">
        <v>138.19</v>
      </c>
      <c r="G1954" s="92">
        <v>485.75</v>
      </c>
      <c r="H1954" s="68">
        <v>9</v>
      </c>
      <c r="I1954" s="68"/>
    </row>
    <row r="1955" spans="2:9" x14ac:dyDescent="0.3">
      <c r="B1955" s="89" t="s">
        <v>10119</v>
      </c>
      <c r="C1955" s="90" t="s">
        <v>10120</v>
      </c>
      <c r="D1955" s="91" t="s">
        <v>6249</v>
      </c>
      <c r="E1955" s="92">
        <v>694.12</v>
      </c>
      <c r="F1955" s="92">
        <v>185.26</v>
      </c>
      <c r="G1955" s="92">
        <v>879.38</v>
      </c>
      <c r="H1955" s="68">
        <v>9</v>
      </c>
      <c r="I1955" s="68"/>
    </row>
    <row r="1956" spans="2:9" x14ac:dyDescent="0.3">
      <c r="B1956" s="89" t="s">
        <v>10121</v>
      </c>
      <c r="C1956" s="90" t="s">
        <v>10122</v>
      </c>
      <c r="D1956" s="91"/>
      <c r="E1956" s="92"/>
      <c r="F1956" s="92"/>
      <c r="G1956" s="92"/>
      <c r="H1956" s="68">
        <v>5</v>
      </c>
      <c r="I1956" s="68"/>
    </row>
    <row r="1957" spans="2:9" x14ac:dyDescent="0.3">
      <c r="B1957" s="89" t="s">
        <v>10123</v>
      </c>
      <c r="C1957" s="90" t="s">
        <v>10124</v>
      </c>
      <c r="D1957" s="91" t="s">
        <v>6249</v>
      </c>
      <c r="E1957" s="92">
        <v>67.040000000000006</v>
      </c>
      <c r="F1957" s="92">
        <v>54.59</v>
      </c>
      <c r="G1957" s="92">
        <v>121.63</v>
      </c>
      <c r="H1957" s="68">
        <v>9</v>
      </c>
      <c r="I1957" s="68"/>
    </row>
    <row r="1958" spans="2:9" x14ac:dyDescent="0.3">
      <c r="B1958" s="89" t="s">
        <v>10125</v>
      </c>
      <c r="C1958" s="90" t="s">
        <v>10126</v>
      </c>
      <c r="D1958" s="91" t="s">
        <v>6249</v>
      </c>
      <c r="E1958" s="92">
        <v>152.94999999999999</v>
      </c>
      <c r="F1958" s="92">
        <v>72.78</v>
      </c>
      <c r="G1958" s="92">
        <v>225.73</v>
      </c>
      <c r="H1958" s="68">
        <v>9</v>
      </c>
      <c r="I1958" s="68"/>
    </row>
    <row r="1959" spans="2:9" x14ac:dyDescent="0.3">
      <c r="B1959" s="89" t="s">
        <v>10127</v>
      </c>
      <c r="C1959" s="90" t="s">
        <v>10128</v>
      </c>
      <c r="D1959" s="91" t="s">
        <v>6249</v>
      </c>
      <c r="E1959" s="92">
        <v>218.35</v>
      </c>
      <c r="F1959" s="92">
        <v>90.98</v>
      </c>
      <c r="G1959" s="92">
        <v>309.33</v>
      </c>
      <c r="H1959" s="68">
        <v>9</v>
      </c>
      <c r="I1959" s="68"/>
    </row>
    <row r="1960" spans="2:9" x14ac:dyDescent="0.3">
      <c r="B1960" s="89" t="s">
        <v>10129</v>
      </c>
      <c r="C1960" s="90" t="s">
        <v>10130</v>
      </c>
      <c r="D1960" s="91" t="s">
        <v>6249</v>
      </c>
      <c r="E1960" s="92">
        <v>350.91</v>
      </c>
      <c r="F1960" s="92">
        <v>109.17</v>
      </c>
      <c r="G1960" s="92">
        <v>460.08</v>
      </c>
      <c r="H1960" s="68">
        <v>9</v>
      </c>
      <c r="I1960" s="68"/>
    </row>
    <row r="1961" spans="2:9" x14ac:dyDescent="0.3">
      <c r="B1961" s="89" t="s">
        <v>10131</v>
      </c>
      <c r="C1961" s="90" t="s">
        <v>10132</v>
      </c>
      <c r="D1961" s="91"/>
      <c r="E1961" s="92"/>
      <c r="F1961" s="92"/>
      <c r="G1961" s="92"/>
      <c r="H1961" s="68">
        <v>5</v>
      </c>
      <c r="I1961" s="68"/>
    </row>
    <row r="1962" spans="2:9" ht="28.8" x14ac:dyDescent="0.3">
      <c r="B1962" s="89" t="s">
        <v>10133</v>
      </c>
      <c r="C1962" s="90" t="s">
        <v>10134</v>
      </c>
      <c r="D1962" s="91" t="s">
        <v>6249</v>
      </c>
      <c r="E1962" s="92">
        <v>433.31</v>
      </c>
      <c r="F1962" s="92">
        <v>108.06</v>
      </c>
      <c r="G1962" s="92">
        <v>541.37</v>
      </c>
      <c r="H1962" s="68">
        <v>9</v>
      </c>
      <c r="I1962" s="68"/>
    </row>
    <row r="1963" spans="2:9" ht="28.8" x14ac:dyDescent="0.3">
      <c r="B1963" s="89" t="s">
        <v>10135</v>
      </c>
      <c r="C1963" s="90" t="s">
        <v>10136</v>
      </c>
      <c r="D1963" s="91" t="s">
        <v>6249</v>
      </c>
      <c r="E1963" s="92">
        <v>477.16</v>
      </c>
      <c r="F1963" s="92">
        <v>108.06</v>
      </c>
      <c r="G1963" s="92">
        <v>585.22</v>
      </c>
      <c r="H1963" s="68">
        <v>9</v>
      </c>
      <c r="I1963" s="68"/>
    </row>
    <row r="1964" spans="2:9" ht="28.8" x14ac:dyDescent="0.3">
      <c r="B1964" s="89" t="s">
        <v>10137</v>
      </c>
      <c r="C1964" s="90" t="s">
        <v>10138</v>
      </c>
      <c r="D1964" s="91" t="s">
        <v>6249</v>
      </c>
      <c r="E1964" s="92">
        <v>550.73</v>
      </c>
      <c r="F1964" s="92">
        <v>135.08000000000001</v>
      </c>
      <c r="G1964" s="92">
        <v>685.81</v>
      </c>
      <c r="H1964" s="68">
        <v>9</v>
      </c>
      <c r="I1964" s="68"/>
    </row>
    <row r="1965" spans="2:9" ht="28.8" x14ac:dyDescent="0.3">
      <c r="B1965" s="89" t="s">
        <v>10139</v>
      </c>
      <c r="C1965" s="90" t="s">
        <v>10140</v>
      </c>
      <c r="D1965" s="91" t="s">
        <v>6249</v>
      </c>
      <c r="E1965" s="92">
        <v>617.77</v>
      </c>
      <c r="F1965" s="92">
        <v>135.08000000000001</v>
      </c>
      <c r="G1965" s="92">
        <v>752.85</v>
      </c>
      <c r="H1965" s="68">
        <v>9</v>
      </c>
      <c r="I1965" s="68"/>
    </row>
    <row r="1966" spans="2:9" ht="28.8" x14ac:dyDescent="0.3">
      <c r="B1966" s="89" t="s">
        <v>10141</v>
      </c>
      <c r="C1966" s="90" t="s">
        <v>10142</v>
      </c>
      <c r="D1966" s="91" t="s">
        <v>6249</v>
      </c>
      <c r="E1966" s="92">
        <v>988.67</v>
      </c>
      <c r="F1966" s="92">
        <v>162.09</v>
      </c>
      <c r="G1966" s="92">
        <v>1150.76</v>
      </c>
      <c r="H1966" s="68">
        <v>9</v>
      </c>
      <c r="I1966" s="68"/>
    </row>
    <row r="1967" spans="2:9" ht="28.8" x14ac:dyDescent="0.3">
      <c r="B1967" s="89" t="s">
        <v>10143</v>
      </c>
      <c r="C1967" s="90" t="s">
        <v>10144</v>
      </c>
      <c r="D1967" s="91" t="s">
        <v>6249</v>
      </c>
      <c r="E1967" s="92">
        <v>1296.54</v>
      </c>
      <c r="F1967" s="92">
        <v>162.09</v>
      </c>
      <c r="G1967" s="92">
        <v>1458.63</v>
      </c>
      <c r="H1967" s="68">
        <v>9</v>
      </c>
      <c r="I1967" s="68"/>
    </row>
    <row r="1968" spans="2:9" x14ac:dyDescent="0.3">
      <c r="B1968" s="89" t="s">
        <v>10145</v>
      </c>
      <c r="C1968" s="90" t="s">
        <v>10146</v>
      </c>
      <c r="D1968" s="91"/>
      <c r="E1968" s="92"/>
      <c r="F1968" s="92"/>
      <c r="G1968" s="92"/>
      <c r="H1968" s="68">
        <v>5</v>
      </c>
      <c r="I1968" s="68"/>
    </row>
    <row r="1969" spans="2:9" ht="28.8" x14ac:dyDescent="0.3">
      <c r="B1969" s="89" t="s">
        <v>10147</v>
      </c>
      <c r="C1969" s="90" t="s">
        <v>10148</v>
      </c>
      <c r="D1969" s="91" t="s">
        <v>6249</v>
      </c>
      <c r="E1969" s="92">
        <v>516.76</v>
      </c>
      <c r="F1969" s="92">
        <v>81.05</v>
      </c>
      <c r="G1969" s="92">
        <v>597.80999999999995</v>
      </c>
      <c r="H1969" s="68">
        <v>9</v>
      </c>
      <c r="I1969" s="68"/>
    </row>
    <row r="1970" spans="2:9" ht="28.8" x14ac:dyDescent="0.3">
      <c r="B1970" s="89" t="s">
        <v>10149</v>
      </c>
      <c r="C1970" s="90" t="s">
        <v>10150</v>
      </c>
      <c r="D1970" s="91" t="s">
        <v>6249</v>
      </c>
      <c r="E1970" s="92">
        <v>604.70000000000005</v>
      </c>
      <c r="F1970" s="92">
        <v>81.05</v>
      </c>
      <c r="G1970" s="92">
        <v>685.75</v>
      </c>
      <c r="H1970" s="68">
        <v>9</v>
      </c>
      <c r="I1970" s="68"/>
    </row>
    <row r="1971" spans="2:9" ht="28.8" x14ac:dyDescent="0.3">
      <c r="B1971" s="89" t="s">
        <v>10151</v>
      </c>
      <c r="C1971" s="90" t="s">
        <v>10152</v>
      </c>
      <c r="D1971" s="91" t="s">
        <v>6249</v>
      </c>
      <c r="E1971" s="92">
        <v>696.5</v>
      </c>
      <c r="F1971" s="92">
        <v>108.06</v>
      </c>
      <c r="G1971" s="92">
        <v>804.56</v>
      </c>
      <c r="H1971" s="68">
        <v>9</v>
      </c>
      <c r="I1971" s="68"/>
    </row>
    <row r="1972" spans="2:9" ht="28.8" x14ac:dyDescent="0.3">
      <c r="B1972" s="89" t="s">
        <v>10153</v>
      </c>
      <c r="C1972" s="90" t="s">
        <v>10154</v>
      </c>
      <c r="D1972" s="91" t="s">
        <v>6249</v>
      </c>
      <c r="E1972" s="92">
        <v>809.72</v>
      </c>
      <c r="F1972" s="92">
        <v>108.06</v>
      </c>
      <c r="G1972" s="92">
        <v>917.78</v>
      </c>
      <c r="H1972" s="68">
        <v>9</v>
      </c>
      <c r="I1972" s="68"/>
    </row>
    <row r="1973" spans="2:9" ht="28.8" x14ac:dyDescent="0.3">
      <c r="B1973" s="89" t="s">
        <v>10155</v>
      </c>
      <c r="C1973" s="90" t="s">
        <v>10156</v>
      </c>
      <c r="D1973" s="91" t="s">
        <v>6249</v>
      </c>
      <c r="E1973" s="92">
        <v>1055.74</v>
      </c>
      <c r="F1973" s="92">
        <v>135.08000000000001</v>
      </c>
      <c r="G1973" s="92">
        <v>1190.82</v>
      </c>
      <c r="H1973" s="68">
        <v>9</v>
      </c>
      <c r="I1973" s="68"/>
    </row>
    <row r="1974" spans="2:9" ht="28.8" x14ac:dyDescent="0.3">
      <c r="B1974" s="89" t="s">
        <v>10157</v>
      </c>
      <c r="C1974" s="90" t="s">
        <v>10158</v>
      </c>
      <c r="D1974" s="91" t="s">
        <v>6249</v>
      </c>
      <c r="E1974" s="92">
        <v>1503.8</v>
      </c>
      <c r="F1974" s="92">
        <v>135.08000000000001</v>
      </c>
      <c r="G1974" s="92">
        <v>1638.88</v>
      </c>
      <c r="H1974" s="68">
        <v>9</v>
      </c>
      <c r="I1974" s="68"/>
    </row>
    <row r="1975" spans="2:9" x14ac:dyDescent="0.3">
      <c r="B1975" s="89" t="s">
        <v>10159</v>
      </c>
      <c r="C1975" s="90" t="s">
        <v>10160</v>
      </c>
      <c r="D1975" s="91"/>
      <c r="E1975" s="92"/>
      <c r="F1975" s="92"/>
      <c r="G1975" s="92"/>
      <c r="H1975" s="68">
        <v>5</v>
      </c>
      <c r="I1975" s="68"/>
    </row>
    <row r="1976" spans="2:9" ht="28.8" x14ac:dyDescent="0.3">
      <c r="B1976" s="89" t="s">
        <v>10161</v>
      </c>
      <c r="C1976" s="90" t="s">
        <v>10162</v>
      </c>
      <c r="D1976" s="91" t="s">
        <v>6301</v>
      </c>
      <c r="E1976" s="92">
        <v>2307.79</v>
      </c>
      <c r="F1976" s="92">
        <v>96.8</v>
      </c>
      <c r="G1976" s="92">
        <v>2404.59</v>
      </c>
      <c r="H1976" s="68">
        <v>9</v>
      </c>
      <c r="I1976" s="68"/>
    </row>
    <row r="1977" spans="2:9" x14ac:dyDescent="0.3">
      <c r="B1977" s="89" t="s">
        <v>10163</v>
      </c>
      <c r="C1977" s="90" t="s">
        <v>10164</v>
      </c>
      <c r="D1977" s="91"/>
      <c r="E1977" s="92"/>
      <c r="F1977" s="92"/>
      <c r="G1977" s="92"/>
      <c r="H1977" s="68">
        <v>5</v>
      </c>
      <c r="I1977" s="68"/>
    </row>
    <row r="1978" spans="2:9" x14ac:dyDescent="0.3">
      <c r="B1978" s="89" t="s">
        <v>10165</v>
      </c>
      <c r="C1978" s="90" t="s">
        <v>10166</v>
      </c>
      <c r="D1978" s="91" t="s">
        <v>6812</v>
      </c>
      <c r="E1978" s="92">
        <v>110.72</v>
      </c>
      <c r="F1978" s="92">
        <v>6.56</v>
      </c>
      <c r="G1978" s="92">
        <v>117.28</v>
      </c>
      <c r="H1978" s="68">
        <v>9</v>
      </c>
      <c r="I1978" s="68"/>
    </row>
    <row r="1979" spans="2:9" x14ac:dyDescent="0.3">
      <c r="B1979" s="89" t="s">
        <v>10167</v>
      </c>
      <c r="C1979" s="90" t="s">
        <v>10168</v>
      </c>
      <c r="D1979" s="91"/>
      <c r="E1979" s="92"/>
      <c r="F1979" s="92"/>
      <c r="G1979" s="92"/>
      <c r="H1979" s="68">
        <v>5</v>
      </c>
      <c r="I1979" s="68"/>
    </row>
    <row r="1980" spans="2:9" x14ac:dyDescent="0.3">
      <c r="B1980" s="89" t="s">
        <v>10169</v>
      </c>
      <c r="C1980" s="90" t="s">
        <v>10170</v>
      </c>
      <c r="D1980" s="91" t="s">
        <v>6249</v>
      </c>
      <c r="E1980" s="92">
        <v>26.8</v>
      </c>
      <c r="F1980" s="92">
        <v>10.92</v>
      </c>
      <c r="G1980" s="92">
        <v>37.72</v>
      </c>
      <c r="H1980" s="68">
        <v>9</v>
      </c>
      <c r="I1980" s="68"/>
    </row>
    <row r="1981" spans="2:9" x14ac:dyDescent="0.3">
      <c r="B1981" s="89" t="s">
        <v>10171</v>
      </c>
      <c r="C1981" s="90" t="s">
        <v>10172</v>
      </c>
      <c r="D1981" s="91" t="s">
        <v>6249</v>
      </c>
      <c r="E1981" s="92">
        <v>40.72</v>
      </c>
      <c r="F1981" s="92">
        <v>18.2</v>
      </c>
      <c r="G1981" s="92">
        <v>58.92</v>
      </c>
      <c r="H1981" s="68">
        <v>9</v>
      </c>
      <c r="I1981" s="68"/>
    </row>
    <row r="1982" spans="2:9" x14ac:dyDescent="0.3">
      <c r="B1982" s="89" t="s">
        <v>10173</v>
      </c>
      <c r="C1982" s="90" t="s">
        <v>10174</v>
      </c>
      <c r="D1982" s="91" t="s">
        <v>6249</v>
      </c>
      <c r="E1982" s="92">
        <v>46.95</v>
      </c>
      <c r="F1982" s="92">
        <v>36.39</v>
      </c>
      <c r="G1982" s="92">
        <v>83.34</v>
      </c>
      <c r="H1982" s="68">
        <v>9</v>
      </c>
      <c r="I1982" s="68"/>
    </row>
    <row r="1983" spans="2:9" x14ac:dyDescent="0.3">
      <c r="B1983" s="89" t="s">
        <v>10175</v>
      </c>
      <c r="C1983" s="90" t="s">
        <v>10176</v>
      </c>
      <c r="D1983" s="91" t="s">
        <v>6249</v>
      </c>
      <c r="E1983" s="92">
        <v>129.66</v>
      </c>
      <c r="F1983" s="92">
        <v>36.39</v>
      </c>
      <c r="G1983" s="92">
        <v>166.05</v>
      </c>
      <c r="H1983" s="68">
        <v>9</v>
      </c>
      <c r="I1983" s="68"/>
    </row>
    <row r="1984" spans="2:9" x14ac:dyDescent="0.3">
      <c r="B1984" s="89" t="s">
        <v>10177</v>
      </c>
      <c r="C1984" s="90" t="s">
        <v>10178</v>
      </c>
      <c r="D1984" s="91" t="s">
        <v>6249</v>
      </c>
      <c r="E1984" s="92">
        <v>203.52</v>
      </c>
      <c r="F1984" s="92">
        <v>36.39</v>
      </c>
      <c r="G1984" s="92">
        <v>239.91</v>
      </c>
      <c r="H1984" s="68">
        <v>9</v>
      </c>
      <c r="I1984" s="68"/>
    </row>
    <row r="1985" spans="2:9" x14ac:dyDescent="0.3">
      <c r="B1985" s="89" t="s">
        <v>10179</v>
      </c>
      <c r="C1985" s="90" t="s">
        <v>10180</v>
      </c>
      <c r="D1985" s="91" t="s">
        <v>6249</v>
      </c>
      <c r="E1985" s="92">
        <v>816.07</v>
      </c>
      <c r="F1985" s="92">
        <v>43.66</v>
      </c>
      <c r="G1985" s="92">
        <v>859.73</v>
      </c>
      <c r="H1985" s="68">
        <v>9</v>
      </c>
      <c r="I1985" s="68"/>
    </row>
    <row r="1986" spans="2:9" x14ac:dyDescent="0.3">
      <c r="B1986" s="89" t="s">
        <v>10181</v>
      </c>
      <c r="C1986" s="90" t="s">
        <v>10182</v>
      </c>
      <c r="D1986" s="91" t="s">
        <v>6249</v>
      </c>
      <c r="E1986" s="92">
        <v>299.85000000000002</v>
      </c>
      <c r="F1986" s="92">
        <v>43.66</v>
      </c>
      <c r="G1986" s="92">
        <v>343.51</v>
      </c>
      <c r="H1986" s="68">
        <v>9</v>
      </c>
      <c r="I1986" s="68"/>
    </row>
    <row r="1987" spans="2:9" x14ac:dyDescent="0.3">
      <c r="B1987" s="89" t="s">
        <v>10183</v>
      </c>
      <c r="C1987" s="90" t="s">
        <v>10184</v>
      </c>
      <c r="D1987" s="91"/>
      <c r="E1987" s="92"/>
      <c r="F1987" s="92"/>
      <c r="G1987" s="92"/>
      <c r="H1987" s="68">
        <v>5</v>
      </c>
      <c r="I1987" s="68"/>
    </row>
    <row r="1988" spans="2:9" x14ac:dyDescent="0.3">
      <c r="B1988" s="89" t="s">
        <v>10185</v>
      </c>
      <c r="C1988" s="90" t="s">
        <v>10186</v>
      </c>
      <c r="D1988" s="91" t="s">
        <v>6249</v>
      </c>
      <c r="E1988" s="92">
        <v>21.06</v>
      </c>
      <c r="F1988" s="92">
        <v>7.27</v>
      </c>
      <c r="G1988" s="92">
        <v>28.33</v>
      </c>
      <c r="H1988" s="68">
        <v>9</v>
      </c>
      <c r="I1988" s="68"/>
    </row>
    <row r="1989" spans="2:9" x14ac:dyDescent="0.3">
      <c r="B1989" s="89" t="s">
        <v>10187</v>
      </c>
      <c r="C1989" s="90" t="s">
        <v>10188</v>
      </c>
      <c r="D1989" s="91" t="s">
        <v>6249</v>
      </c>
      <c r="E1989" s="92">
        <v>32.92</v>
      </c>
      <c r="F1989" s="92">
        <v>7.27</v>
      </c>
      <c r="G1989" s="92">
        <v>40.19</v>
      </c>
      <c r="H1989" s="68">
        <v>9</v>
      </c>
      <c r="I1989" s="68"/>
    </row>
    <row r="1990" spans="2:9" x14ac:dyDescent="0.3">
      <c r="B1990" s="89" t="s">
        <v>10189</v>
      </c>
      <c r="C1990" s="90" t="s">
        <v>10190</v>
      </c>
      <c r="D1990" s="91" t="s">
        <v>6249</v>
      </c>
      <c r="E1990" s="92">
        <v>70.010000000000005</v>
      </c>
      <c r="F1990" s="92">
        <v>7.27</v>
      </c>
      <c r="G1990" s="92">
        <v>77.28</v>
      </c>
      <c r="H1990" s="68">
        <v>9</v>
      </c>
      <c r="I1990" s="68"/>
    </row>
    <row r="1991" spans="2:9" x14ac:dyDescent="0.3">
      <c r="B1991" s="89" t="s">
        <v>10191</v>
      </c>
      <c r="C1991" s="90" t="s">
        <v>10192</v>
      </c>
      <c r="D1991" s="91" t="s">
        <v>6249</v>
      </c>
      <c r="E1991" s="92">
        <v>102.99</v>
      </c>
      <c r="F1991" s="92">
        <v>7.27</v>
      </c>
      <c r="G1991" s="92">
        <v>110.26</v>
      </c>
      <c r="H1991" s="68">
        <v>9</v>
      </c>
      <c r="I1991" s="68"/>
    </row>
    <row r="1992" spans="2:9" x14ac:dyDescent="0.3">
      <c r="B1992" s="89" t="s">
        <v>10193</v>
      </c>
      <c r="C1992" s="90" t="s">
        <v>10194</v>
      </c>
      <c r="D1992" s="91" t="s">
        <v>6249</v>
      </c>
      <c r="E1992" s="92">
        <v>146.57</v>
      </c>
      <c r="F1992" s="92">
        <v>7.27</v>
      </c>
      <c r="G1992" s="92">
        <v>153.84</v>
      </c>
      <c r="H1992" s="68">
        <v>9</v>
      </c>
      <c r="I1992" s="68"/>
    </row>
    <row r="1993" spans="2:9" x14ac:dyDescent="0.3">
      <c r="B1993" s="89" t="s">
        <v>10195</v>
      </c>
      <c r="C1993" s="90" t="s">
        <v>10196</v>
      </c>
      <c r="D1993" s="91" t="s">
        <v>6249</v>
      </c>
      <c r="E1993" s="92">
        <v>307.14999999999998</v>
      </c>
      <c r="F1993" s="92">
        <v>7.27</v>
      </c>
      <c r="G1993" s="92">
        <v>314.42</v>
      </c>
      <c r="H1993" s="68">
        <v>9</v>
      </c>
      <c r="I1993" s="68"/>
    </row>
    <row r="1994" spans="2:9" x14ac:dyDescent="0.3">
      <c r="B1994" s="89" t="s">
        <v>10197</v>
      </c>
      <c r="C1994" s="90" t="s">
        <v>10198</v>
      </c>
      <c r="D1994" s="91" t="s">
        <v>6249</v>
      </c>
      <c r="E1994" s="92">
        <v>6.29</v>
      </c>
      <c r="F1994" s="92">
        <v>7.27</v>
      </c>
      <c r="G1994" s="92">
        <v>13.56</v>
      </c>
      <c r="H1994" s="68">
        <v>9</v>
      </c>
      <c r="I1994" s="68"/>
    </row>
    <row r="1995" spans="2:9" x14ac:dyDescent="0.3">
      <c r="B1995" s="89" t="s">
        <v>10199</v>
      </c>
      <c r="C1995" s="90" t="s">
        <v>10200</v>
      </c>
      <c r="D1995" s="91" t="s">
        <v>6249</v>
      </c>
      <c r="E1995" s="92">
        <v>7.46</v>
      </c>
      <c r="F1995" s="92">
        <v>7.27</v>
      </c>
      <c r="G1995" s="92">
        <v>14.73</v>
      </c>
      <c r="H1995" s="68">
        <v>9</v>
      </c>
      <c r="I1995" s="68"/>
    </row>
    <row r="1996" spans="2:9" x14ac:dyDescent="0.3">
      <c r="B1996" s="89" t="s">
        <v>10201</v>
      </c>
      <c r="C1996" s="90" t="s">
        <v>10202</v>
      </c>
      <c r="D1996" s="91" t="s">
        <v>6249</v>
      </c>
      <c r="E1996" s="92">
        <v>33.82</v>
      </c>
      <c r="F1996" s="92">
        <v>1.82</v>
      </c>
      <c r="G1996" s="92">
        <v>35.64</v>
      </c>
      <c r="H1996" s="68">
        <v>9</v>
      </c>
      <c r="I1996" s="68"/>
    </row>
    <row r="1997" spans="2:9" x14ac:dyDescent="0.3">
      <c r="B1997" s="89" t="s">
        <v>10203</v>
      </c>
      <c r="C1997" s="90" t="s">
        <v>10204</v>
      </c>
      <c r="D1997" s="91"/>
      <c r="E1997" s="92"/>
      <c r="F1997" s="92"/>
      <c r="G1997" s="92"/>
      <c r="H1997" s="68">
        <v>5</v>
      </c>
      <c r="I1997" s="68"/>
    </row>
    <row r="1998" spans="2:9" ht="28.8" x14ac:dyDescent="0.3">
      <c r="B1998" s="89" t="s">
        <v>10205</v>
      </c>
      <c r="C1998" s="90" t="s">
        <v>10206</v>
      </c>
      <c r="D1998" s="91" t="s">
        <v>6249</v>
      </c>
      <c r="E1998" s="92">
        <v>17375.560000000001</v>
      </c>
      <c r="F1998" s="92">
        <v>227.66</v>
      </c>
      <c r="G1998" s="92">
        <v>17603.22</v>
      </c>
      <c r="H1998" s="68">
        <v>9</v>
      </c>
      <c r="I1998" s="68"/>
    </row>
    <row r="1999" spans="2:9" x14ac:dyDescent="0.3">
      <c r="B1999" s="89" t="s">
        <v>10207</v>
      </c>
      <c r="C1999" s="90" t="s">
        <v>10208</v>
      </c>
      <c r="D1999" s="91" t="s">
        <v>6249</v>
      </c>
      <c r="E1999" s="92">
        <v>28374.83</v>
      </c>
      <c r="F1999" s="92">
        <v>203.64</v>
      </c>
      <c r="G1999" s="92">
        <v>28578.47</v>
      </c>
      <c r="H1999" s="68">
        <v>9</v>
      </c>
      <c r="I1999" s="68"/>
    </row>
    <row r="2000" spans="2:9" ht="28.8" x14ac:dyDescent="0.3">
      <c r="B2000" s="89" t="s">
        <v>10209</v>
      </c>
      <c r="C2000" s="90" t="s">
        <v>10210</v>
      </c>
      <c r="D2000" s="91" t="s">
        <v>6560</v>
      </c>
      <c r="E2000" s="92">
        <v>31102.78</v>
      </c>
      <c r="F2000" s="92">
        <v>300.99</v>
      </c>
      <c r="G2000" s="92">
        <v>31403.77</v>
      </c>
      <c r="H2000" s="68">
        <v>9</v>
      </c>
      <c r="I2000" s="68"/>
    </row>
    <row r="2001" spans="2:9" x14ac:dyDescent="0.3">
      <c r="B2001" s="89" t="s">
        <v>10211</v>
      </c>
      <c r="C2001" s="90" t="s">
        <v>10212</v>
      </c>
      <c r="D2001" s="91" t="s">
        <v>6249</v>
      </c>
      <c r="E2001" s="92">
        <v>63365.89</v>
      </c>
      <c r="F2001" s="92">
        <v>36.39</v>
      </c>
      <c r="G2001" s="92">
        <v>63402.28</v>
      </c>
      <c r="H2001" s="68">
        <v>9</v>
      </c>
      <c r="I2001" s="68"/>
    </row>
    <row r="2002" spans="2:9" x14ac:dyDescent="0.3">
      <c r="B2002" s="89" t="s">
        <v>10213</v>
      </c>
      <c r="C2002" s="90" t="s">
        <v>10214</v>
      </c>
      <c r="D2002" s="91" t="s">
        <v>6249</v>
      </c>
      <c r="E2002" s="92">
        <v>111523.89</v>
      </c>
      <c r="F2002" s="92">
        <v>36.39</v>
      </c>
      <c r="G2002" s="92">
        <v>111560.28</v>
      </c>
      <c r="H2002" s="68">
        <v>9</v>
      </c>
      <c r="I2002" s="68"/>
    </row>
    <row r="2003" spans="2:9" x14ac:dyDescent="0.3">
      <c r="B2003" s="89" t="s">
        <v>10215</v>
      </c>
      <c r="C2003" s="90" t="s">
        <v>10216</v>
      </c>
      <c r="D2003" s="91" t="s">
        <v>6249</v>
      </c>
      <c r="E2003" s="92">
        <v>17.690000000000001</v>
      </c>
      <c r="F2003" s="92">
        <v>10.92</v>
      </c>
      <c r="G2003" s="92">
        <v>28.61</v>
      </c>
      <c r="H2003" s="68">
        <v>9</v>
      </c>
      <c r="I2003" s="68"/>
    </row>
    <row r="2004" spans="2:9" x14ac:dyDescent="0.3">
      <c r="B2004" s="89" t="s">
        <v>10217</v>
      </c>
      <c r="C2004" s="90" t="s">
        <v>10218</v>
      </c>
      <c r="D2004" s="91" t="s">
        <v>6249</v>
      </c>
      <c r="E2004" s="92">
        <v>27.15</v>
      </c>
      <c r="F2004" s="92">
        <v>10.92</v>
      </c>
      <c r="G2004" s="92">
        <v>38.07</v>
      </c>
      <c r="H2004" s="68">
        <v>9</v>
      </c>
      <c r="I2004" s="68"/>
    </row>
    <row r="2005" spans="2:9" x14ac:dyDescent="0.3">
      <c r="B2005" s="89" t="s">
        <v>10219</v>
      </c>
      <c r="C2005" s="90" t="s">
        <v>10220</v>
      </c>
      <c r="D2005" s="91" t="s">
        <v>6249</v>
      </c>
      <c r="E2005" s="92">
        <v>92.25</v>
      </c>
      <c r="F2005" s="92">
        <v>21.83</v>
      </c>
      <c r="G2005" s="92">
        <v>114.08</v>
      </c>
      <c r="H2005" s="68">
        <v>9</v>
      </c>
      <c r="I2005" s="68"/>
    </row>
    <row r="2006" spans="2:9" x14ac:dyDescent="0.3">
      <c r="B2006" s="89" t="s">
        <v>10221</v>
      </c>
      <c r="C2006" s="90" t="s">
        <v>10222</v>
      </c>
      <c r="D2006" s="91" t="s">
        <v>6249</v>
      </c>
      <c r="E2006" s="92">
        <v>132.97999999999999</v>
      </c>
      <c r="F2006" s="92">
        <v>21.83</v>
      </c>
      <c r="G2006" s="92">
        <v>154.81</v>
      </c>
      <c r="H2006" s="68">
        <v>9</v>
      </c>
      <c r="I2006" s="68"/>
    </row>
    <row r="2007" spans="2:9" x14ac:dyDescent="0.3">
      <c r="B2007" s="89" t="s">
        <v>10223</v>
      </c>
      <c r="C2007" s="90" t="s">
        <v>10224</v>
      </c>
      <c r="D2007" s="91" t="s">
        <v>6249</v>
      </c>
      <c r="E2007" s="92">
        <v>105.77</v>
      </c>
      <c r="F2007" s="92">
        <v>32.75</v>
      </c>
      <c r="G2007" s="92">
        <v>138.52000000000001</v>
      </c>
      <c r="H2007" s="68">
        <v>9</v>
      </c>
      <c r="I2007" s="68"/>
    </row>
    <row r="2008" spans="2:9" x14ac:dyDescent="0.3">
      <c r="B2008" s="89" t="s">
        <v>10225</v>
      </c>
      <c r="C2008" s="90" t="s">
        <v>10226</v>
      </c>
      <c r="D2008" s="91" t="s">
        <v>6249</v>
      </c>
      <c r="E2008" s="92">
        <v>121.81</v>
      </c>
      <c r="F2008" s="92">
        <v>32.75</v>
      </c>
      <c r="G2008" s="92">
        <v>154.56</v>
      </c>
      <c r="H2008" s="68">
        <v>9</v>
      </c>
      <c r="I2008" s="68"/>
    </row>
    <row r="2009" spans="2:9" ht="28.8" x14ac:dyDescent="0.3">
      <c r="B2009" s="89" t="s">
        <v>10227</v>
      </c>
      <c r="C2009" s="90" t="s">
        <v>10228</v>
      </c>
      <c r="D2009" s="91" t="s">
        <v>6249</v>
      </c>
      <c r="E2009" s="92">
        <v>412.63</v>
      </c>
      <c r="F2009" s="92">
        <v>36.39</v>
      </c>
      <c r="G2009" s="92">
        <v>449.02</v>
      </c>
      <c r="H2009" s="68">
        <v>9</v>
      </c>
      <c r="I2009" s="68"/>
    </row>
    <row r="2010" spans="2:9" ht="28.8" x14ac:dyDescent="0.3">
      <c r="B2010" s="89" t="s">
        <v>10229</v>
      </c>
      <c r="C2010" s="90" t="s">
        <v>10230</v>
      </c>
      <c r="D2010" s="91" t="s">
        <v>6249</v>
      </c>
      <c r="E2010" s="92">
        <v>630.64</v>
      </c>
      <c r="F2010" s="92">
        <v>36.39</v>
      </c>
      <c r="G2010" s="92">
        <v>667.03</v>
      </c>
      <c r="H2010" s="68">
        <v>9</v>
      </c>
      <c r="I2010" s="68"/>
    </row>
    <row r="2011" spans="2:9" ht="28.8" x14ac:dyDescent="0.3">
      <c r="B2011" s="89" t="s">
        <v>10231</v>
      </c>
      <c r="C2011" s="90" t="s">
        <v>10232</v>
      </c>
      <c r="D2011" s="91" t="s">
        <v>6249</v>
      </c>
      <c r="E2011" s="92">
        <v>1960.42</v>
      </c>
      <c r="F2011" s="92">
        <v>72.78</v>
      </c>
      <c r="G2011" s="92">
        <v>2033.2</v>
      </c>
      <c r="H2011" s="68">
        <v>9</v>
      </c>
      <c r="I2011" s="68"/>
    </row>
    <row r="2012" spans="2:9" ht="28.8" x14ac:dyDescent="0.3">
      <c r="B2012" s="89" t="s">
        <v>10233</v>
      </c>
      <c r="C2012" s="90" t="s">
        <v>10234</v>
      </c>
      <c r="D2012" s="91" t="s">
        <v>6249</v>
      </c>
      <c r="E2012" s="92">
        <v>2637.62</v>
      </c>
      <c r="F2012" s="92">
        <v>72.78</v>
      </c>
      <c r="G2012" s="92">
        <v>2710.4</v>
      </c>
      <c r="H2012" s="68">
        <v>9</v>
      </c>
      <c r="I2012" s="68"/>
    </row>
    <row r="2013" spans="2:9" ht="28.8" x14ac:dyDescent="0.3">
      <c r="B2013" s="89" t="s">
        <v>10235</v>
      </c>
      <c r="C2013" s="90" t="s">
        <v>10236</v>
      </c>
      <c r="D2013" s="91" t="s">
        <v>6249</v>
      </c>
      <c r="E2013" s="92">
        <v>6693.2</v>
      </c>
      <c r="F2013" s="92">
        <v>72.78</v>
      </c>
      <c r="G2013" s="92">
        <v>6765.98</v>
      </c>
      <c r="H2013" s="68">
        <v>9</v>
      </c>
      <c r="I2013" s="68"/>
    </row>
    <row r="2014" spans="2:9" ht="28.8" x14ac:dyDescent="0.3">
      <c r="B2014" s="89" t="s">
        <v>10237</v>
      </c>
      <c r="C2014" s="90" t="s">
        <v>10238</v>
      </c>
      <c r="D2014" s="91" t="s">
        <v>6249</v>
      </c>
      <c r="E2014" s="92">
        <v>9709.0400000000009</v>
      </c>
      <c r="F2014" s="92">
        <v>72.78</v>
      </c>
      <c r="G2014" s="92">
        <v>9781.82</v>
      </c>
      <c r="H2014" s="68">
        <v>9</v>
      </c>
      <c r="I2014" s="68"/>
    </row>
    <row r="2015" spans="2:9" ht="28.8" x14ac:dyDescent="0.3">
      <c r="B2015" s="89" t="s">
        <v>10239</v>
      </c>
      <c r="C2015" s="90" t="s">
        <v>10240</v>
      </c>
      <c r="D2015" s="91" t="s">
        <v>6249</v>
      </c>
      <c r="E2015" s="92">
        <v>11135.27</v>
      </c>
      <c r="F2015" s="92">
        <v>72.78</v>
      </c>
      <c r="G2015" s="92">
        <v>11208.05</v>
      </c>
      <c r="H2015" s="68">
        <v>9</v>
      </c>
      <c r="I2015" s="68"/>
    </row>
    <row r="2016" spans="2:9" ht="28.8" x14ac:dyDescent="0.3">
      <c r="B2016" s="89" t="s">
        <v>10241</v>
      </c>
      <c r="C2016" s="90" t="s">
        <v>10242</v>
      </c>
      <c r="D2016" s="91" t="s">
        <v>6249</v>
      </c>
      <c r="E2016" s="92">
        <v>15130.19</v>
      </c>
      <c r="F2016" s="92">
        <v>72.78</v>
      </c>
      <c r="G2016" s="92">
        <v>15202.97</v>
      </c>
      <c r="H2016" s="68">
        <v>9</v>
      </c>
      <c r="I2016" s="68"/>
    </row>
    <row r="2017" spans="2:9" ht="28.8" x14ac:dyDescent="0.3">
      <c r="B2017" s="89" t="s">
        <v>10243</v>
      </c>
      <c r="C2017" s="90" t="s">
        <v>10244</v>
      </c>
      <c r="D2017" s="91" t="s">
        <v>6249</v>
      </c>
      <c r="E2017" s="92">
        <v>23999.01</v>
      </c>
      <c r="F2017" s="92">
        <v>72.78</v>
      </c>
      <c r="G2017" s="92">
        <v>24071.79</v>
      </c>
      <c r="H2017" s="68">
        <v>9</v>
      </c>
      <c r="I2017" s="68"/>
    </row>
    <row r="2018" spans="2:9" x14ac:dyDescent="0.3">
      <c r="B2018" s="89" t="s">
        <v>10245</v>
      </c>
      <c r="C2018" s="90" t="s">
        <v>10246</v>
      </c>
      <c r="D2018" s="91" t="s">
        <v>6249</v>
      </c>
      <c r="E2018" s="92">
        <v>11.02</v>
      </c>
      <c r="F2018" s="92">
        <v>7.27</v>
      </c>
      <c r="G2018" s="92">
        <v>18.29</v>
      </c>
      <c r="H2018" s="68">
        <v>9</v>
      </c>
      <c r="I2018" s="68"/>
    </row>
    <row r="2019" spans="2:9" x14ac:dyDescent="0.3">
      <c r="B2019" s="89" t="s">
        <v>10247</v>
      </c>
      <c r="C2019" s="90" t="s">
        <v>10248</v>
      </c>
      <c r="D2019" s="91" t="s">
        <v>6249</v>
      </c>
      <c r="E2019" s="92">
        <v>13.96</v>
      </c>
      <c r="F2019" s="92">
        <v>7.27</v>
      </c>
      <c r="G2019" s="92">
        <v>21.23</v>
      </c>
      <c r="H2019" s="68">
        <v>9</v>
      </c>
      <c r="I2019" s="68"/>
    </row>
    <row r="2020" spans="2:9" x14ac:dyDescent="0.3">
      <c r="B2020" s="89" t="s">
        <v>10249</v>
      </c>
      <c r="C2020" s="90" t="s">
        <v>10250</v>
      </c>
      <c r="D2020" s="91" t="s">
        <v>6249</v>
      </c>
      <c r="E2020" s="92">
        <v>42.03</v>
      </c>
      <c r="F2020" s="92">
        <v>7.27</v>
      </c>
      <c r="G2020" s="92">
        <v>49.3</v>
      </c>
      <c r="H2020" s="68">
        <v>9</v>
      </c>
      <c r="I2020" s="68"/>
    </row>
    <row r="2021" spans="2:9" x14ac:dyDescent="0.3">
      <c r="B2021" s="89" t="s">
        <v>10251</v>
      </c>
      <c r="C2021" s="90" t="s">
        <v>10252</v>
      </c>
      <c r="D2021" s="91" t="s">
        <v>6249</v>
      </c>
      <c r="E2021" s="92">
        <v>45.53</v>
      </c>
      <c r="F2021" s="92">
        <v>7.27</v>
      </c>
      <c r="G2021" s="92">
        <v>52.8</v>
      </c>
      <c r="H2021" s="68">
        <v>9</v>
      </c>
      <c r="I2021" s="68"/>
    </row>
    <row r="2022" spans="2:9" x14ac:dyDescent="0.3">
      <c r="B2022" s="89" t="s">
        <v>10253</v>
      </c>
      <c r="C2022" s="90" t="s">
        <v>10254</v>
      </c>
      <c r="D2022" s="91" t="s">
        <v>6249</v>
      </c>
      <c r="E2022" s="92">
        <v>48.09</v>
      </c>
      <c r="F2022" s="92">
        <v>7.27</v>
      </c>
      <c r="G2022" s="92">
        <v>55.36</v>
      </c>
      <c r="H2022" s="68">
        <v>9</v>
      </c>
      <c r="I2022" s="68"/>
    </row>
    <row r="2023" spans="2:9" x14ac:dyDescent="0.3">
      <c r="B2023" s="89" t="s">
        <v>10255</v>
      </c>
      <c r="C2023" s="90" t="s">
        <v>10256</v>
      </c>
      <c r="D2023" s="91" t="s">
        <v>6249</v>
      </c>
      <c r="E2023" s="92">
        <v>141.47</v>
      </c>
      <c r="F2023" s="92">
        <v>7.27</v>
      </c>
      <c r="G2023" s="92">
        <v>148.74</v>
      </c>
      <c r="H2023" s="68">
        <v>9</v>
      </c>
      <c r="I2023" s="68"/>
    </row>
    <row r="2024" spans="2:9" x14ac:dyDescent="0.3">
      <c r="B2024" s="89" t="s">
        <v>10257</v>
      </c>
      <c r="C2024" s="90" t="s">
        <v>10258</v>
      </c>
      <c r="D2024" s="91" t="s">
        <v>6249</v>
      </c>
      <c r="E2024" s="92">
        <v>60.18</v>
      </c>
      <c r="F2024" s="92">
        <v>7.27</v>
      </c>
      <c r="G2024" s="92">
        <v>67.45</v>
      </c>
      <c r="H2024" s="68">
        <v>9</v>
      </c>
      <c r="I2024" s="68"/>
    </row>
    <row r="2025" spans="2:9" x14ac:dyDescent="0.3">
      <c r="B2025" s="89" t="s">
        <v>10259</v>
      </c>
      <c r="C2025" s="90" t="s">
        <v>10260</v>
      </c>
      <c r="D2025" s="91" t="s">
        <v>6249</v>
      </c>
      <c r="E2025" s="92">
        <v>63.18</v>
      </c>
      <c r="F2025" s="92">
        <v>7.27</v>
      </c>
      <c r="G2025" s="92">
        <v>70.45</v>
      </c>
      <c r="H2025" s="68">
        <v>9</v>
      </c>
      <c r="I2025" s="68"/>
    </row>
    <row r="2026" spans="2:9" x14ac:dyDescent="0.3">
      <c r="B2026" s="89" t="s">
        <v>10261</v>
      </c>
      <c r="C2026" s="90" t="s">
        <v>10262</v>
      </c>
      <c r="D2026" s="91" t="s">
        <v>6249</v>
      </c>
      <c r="E2026" s="92">
        <v>70.17</v>
      </c>
      <c r="F2026" s="92">
        <v>7.27</v>
      </c>
      <c r="G2026" s="92">
        <v>77.44</v>
      </c>
      <c r="H2026" s="68">
        <v>9</v>
      </c>
      <c r="I2026" s="68"/>
    </row>
    <row r="2027" spans="2:9" x14ac:dyDescent="0.3">
      <c r="B2027" s="89" t="s">
        <v>10263</v>
      </c>
      <c r="C2027" s="90" t="s">
        <v>10264</v>
      </c>
      <c r="D2027" s="91" t="s">
        <v>6249</v>
      </c>
      <c r="E2027" s="92">
        <v>1445.19</v>
      </c>
      <c r="F2027" s="92">
        <v>7.27</v>
      </c>
      <c r="G2027" s="92">
        <v>1452.46</v>
      </c>
      <c r="H2027" s="68">
        <v>9</v>
      </c>
      <c r="I2027" s="68"/>
    </row>
    <row r="2028" spans="2:9" ht="28.8" x14ac:dyDescent="0.3">
      <c r="B2028" s="89" t="s">
        <v>10265</v>
      </c>
      <c r="C2028" s="90" t="s">
        <v>10266</v>
      </c>
      <c r="D2028" s="91" t="s">
        <v>6249</v>
      </c>
      <c r="E2028" s="92">
        <v>34112.559999999998</v>
      </c>
      <c r="F2028" s="92">
        <v>72.78</v>
      </c>
      <c r="G2028" s="92">
        <v>34185.339999999997</v>
      </c>
      <c r="H2028" s="68">
        <v>9</v>
      </c>
      <c r="I2028" s="68"/>
    </row>
    <row r="2029" spans="2:9" ht="28.8" x14ac:dyDescent="0.3">
      <c r="B2029" s="89" t="s">
        <v>10267</v>
      </c>
      <c r="C2029" s="90" t="s">
        <v>10268</v>
      </c>
      <c r="D2029" s="91" t="s">
        <v>6249</v>
      </c>
      <c r="E2029" s="92">
        <v>51760.3</v>
      </c>
      <c r="F2029" s="92">
        <v>72.78</v>
      </c>
      <c r="G2029" s="92">
        <v>51833.08</v>
      </c>
      <c r="H2029" s="68">
        <v>9</v>
      </c>
      <c r="I2029" s="68"/>
    </row>
    <row r="2030" spans="2:9" x14ac:dyDescent="0.3">
      <c r="B2030" s="89" t="s">
        <v>10269</v>
      </c>
      <c r="C2030" s="90" t="s">
        <v>10270</v>
      </c>
      <c r="D2030" s="91" t="s">
        <v>6249</v>
      </c>
      <c r="E2030" s="92">
        <v>350576.81</v>
      </c>
      <c r="F2030" s="92">
        <v>36.39</v>
      </c>
      <c r="G2030" s="92">
        <v>350613.2</v>
      </c>
      <c r="H2030" s="68">
        <v>9</v>
      </c>
      <c r="I2030" s="68"/>
    </row>
    <row r="2031" spans="2:9" x14ac:dyDescent="0.3">
      <c r="B2031" s="89" t="s">
        <v>10271</v>
      </c>
      <c r="C2031" s="90" t="s">
        <v>10272</v>
      </c>
      <c r="D2031" s="91"/>
      <c r="E2031" s="92"/>
      <c r="F2031" s="92"/>
      <c r="G2031" s="92"/>
      <c r="H2031" s="68">
        <v>5</v>
      </c>
      <c r="I2031" s="68"/>
    </row>
    <row r="2032" spans="2:9" ht="28.8" x14ac:dyDescent="0.3">
      <c r="B2032" s="89" t="s">
        <v>10273</v>
      </c>
      <c r="C2032" s="90" t="s">
        <v>10274</v>
      </c>
      <c r="D2032" s="91" t="s">
        <v>6249</v>
      </c>
      <c r="E2032" s="92">
        <v>2698.69</v>
      </c>
      <c r="F2032" s="92">
        <v>36.39</v>
      </c>
      <c r="G2032" s="92">
        <v>2735.08</v>
      </c>
      <c r="H2032" s="68">
        <v>9</v>
      </c>
      <c r="I2032" s="68"/>
    </row>
    <row r="2033" spans="2:9" ht="28.8" x14ac:dyDescent="0.3">
      <c r="B2033" s="89" t="s">
        <v>10275</v>
      </c>
      <c r="C2033" s="90" t="s">
        <v>10276</v>
      </c>
      <c r="D2033" s="91" t="s">
        <v>6249</v>
      </c>
      <c r="E2033" s="92">
        <v>1527.7</v>
      </c>
      <c r="F2033" s="92">
        <v>29.12</v>
      </c>
      <c r="G2033" s="92">
        <v>1556.82</v>
      </c>
      <c r="H2033" s="68">
        <v>9</v>
      </c>
      <c r="I2033" s="68"/>
    </row>
    <row r="2034" spans="2:9" ht="28.8" x14ac:dyDescent="0.3">
      <c r="B2034" s="89" t="s">
        <v>10277</v>
      </c>
      <c r="C2034" s="90" t="s">
        <v>10278</v>
      </c>
      <c r="D2034" s="91" t="s">
        <v>6249</v>
      </c>
      <c r="E2034" s="92">
        <v>1324.72</v>
      </c>
      <c r="F2034" s="92">
        <v>29.12</v>
      </c>
      <c r="G2034" s="92">
        <v>1353.84</v>
      </c>
      <c r="H2034" s="68">
        <v>9</v>
      </c>
      <c r="I2034" s="68"/>
    </row>
    <row r="2035" spans="2:9" ht="28.8" x14ac:dyDescent="0.3">
      <c r="B2035" s="89" t="s">
        <v>10279</v>
      </c>
      <c r="C2035" s="90" t="s">
        <v>10280</v>
      </c>
      <c r="D2035" s="91" t="s">
        <v>6249</v>
      </c>
      <c r="E2035" s="92">
        <v>1857.78</v>
      </c>
      <c r="F2035" s="92">
        <v>36.39</v>
      </c>
      <c r="G2035" s="92">
        <v>1894.17</v>
      </c>
      <c r="H2035" s="68">
        <v>9</v>
      </c>
      <c r="I2035" s="68"/>
    </row>
    <row r="2036" spans="2:9" ht="28.8" x14ac:dyDescent="0.3">
      <c r="B2036" s="89" t="s">
        <v>10281</v>
      </c>
      <c r="C2036" s="90" t="s">
        <v>10282</v>
      </c>
      <c r="D2036" s="91" t="s">
        <v>6249</v>
      </c>
      <c r="E2036" s="92">
        <v>2018.3</v>
      </c>
      <c r="F2036" s="92">
        <v>43.66</v>
      </c>
      <c r="G2036" s="92">
        <v>2061.96</v>
      </c>
      <c r="H2036" s="68">
        <v>9</v>
      </c>
      <c r="I2036" s="68"/>
    </row>
    <row r="2037" spans="2:9" ht="28.8" x14ac:dyDescent="0.3">
      <c r="B2037" s="89" t="s">
        <v>10283</v>
      </c>
      <c r="C2037" s="90" t="s">
        <v>10284</v>
      </c>
      <c r="D2037" s="91" t="s">
        <v>6249</v>
      </c>
      <c r="E2037" s="92">
        <v>4255.66</v>
      </c>
      <c r="F2037" s="92">
        <v>54.59</v>
      </c>
      <c r="G2037" s="92">
        <v>4310.25</v>
      </c>
      <c r="H2037" s="68">
        <v>9</v>
      </c>
      <c r="I2037" s="68"/>
    </row>
    <row r="2038" spans="2:9" ht="28.8" x14ac:dyDescent="0.3">
      <c r="B2038" s="89" t="s">
        <v>10285</v>
      </c>
      <c r="C2038" s="90" t="s">
        <v>10286</v>
      </c>
      <c r="D2038" s="91" t="s">
        <v>6249</v>
      </c>
      <c r="E2038" s="92">
        <v>8404.4</v>
      </c>
      <c r="F2038" s="92">
        <v>54.59</v>
      </c>
      <c r="G2038" s="92">
        <v>8458.99</v>
      </c>
      <c r="H2038" s="68">
        <v>9</v>
      </c>
      <c r="I2038" s="68"/>
    </row>
    <row r="2039" spans="2:9" ht="28.8" x14ac:dyDescent="0.3">
      <c r="B2039" s="89" t="s">
        <v>10287</v>
      </c>
      <c r="C2039" s="90" t="s">
        <v>10288</v>
      </c>
      <c r="D2039" s="91" t="s">
        <v>6249</v>
      </c>
      <c r="E2039" s="92">
        <v>1601.77</v>
      </c>
      <c r="F2039" s="92">
        <v>29.12</v>
      </c>
      <c r="G2039" s="92">
        <v>1630.89</v>
      </c>
      <c r="H2039" s="68">
        <v>9</v>
      </c>
      <c r="I2039" s="68"/>
    </row>
    <row r="2040" spans="2:9" ht="28.8" x14ac:dyDescent="0.3">
      <c r="B2040" s="89" t="s">
        <v>10289</v>
      </c>
      <c r="C2040" s="90" t="s">
        <v>10290</v>
      </c>
      <c r="D2040" s="91" t="s">
        <v>6249</v>
      </c>
      <c r="E2040" s="92">
        <v>1698.69</v>
      </c>
      <c r="F2040" s="92">
        <v>29.12</v>
      </c>
      <c r="G2040" s="92">
        <v>1727.81</v>
      </c>
      <c r="H2040" s="68">
        <v>9</v>
      </c>
      <c r="I2040" s="68"/>
    </row>
    <row r="2041" spans="2:9" ht="28.8" x14ac:dyDescent="0.3">
      <c r="B2041" s="89" t="s">
        <v>10291</v>
      </c>
      <c r="C2041" s="90" t="s">
        <v>10292</v>
      </c>
      <c r="D2041" s="91" t="s">
        <v>6249</v>
      </c>
      <c r="E2041" s="92">
        <v>3354.03</v>
      </c>
      <c r="F2041" s="92">
        <v>29.12</v>
      </c>
      <c r="G2041" s="92">
        <v>3383.15</v>
      </c>
      <c r="H2041" s="68">
        <v>9</v>
      </c>
      <c r="I2041" s="68"/>
    </row>
    <row r="2042" spans="2:9" ht="28.8" x14ac:dyDescent="0.3">
      <c r="B2042" s="89" t="s">
        <v>10293</v>
      </c>
      <c r="C2042" s="90" t="s">
        <v>10294</v>
      </c>
      <c r="D2042" s="91" t="s">
        <v>6249</v>
      </c>
      <c r="E2042" s="92">
        <v>3899.83</v>
      </c>
      <c r="F2042" s="92">
        <v>36.39</v>
      </c>
      <c r="G2042" s="92">
        <v>3936.22</v>
      </c>
      <c r="H2042" s="68">
        <v>9</v>
      </c>
      <c r="I2042" s="68"/>
    </row>
    <row r="2043" spans="2:9" ht="28.8" x14ac:dyDescent="0.3">
      <c r="B2043" s="89" t="s">
        <v>10295</v>
      </c>
      <c r="C2043" s="90" t="s">
        <v>10296</v>
      </c>
      <c r="D2043" s="91" t="s">
        <v>6249</v>
      </c>
      <c r="E2043" s="92">
        <v>8131.71</v>
      </c>
      <c r="F2043" s="92">
        <v>43.66</v>
      </c>
      <c r="G2043" s="92">
        <v>8175.37</v>
      </c>
      <c r="H2043" s="68">
        <v>9</v>
      </c>
      <c r="I2043" s="68"/>
    </row>
    <row r="2044" spans="2:9" ht="28.8" x14ac:dyDescent="0.3">
      <c r="B2044" s="89" t="s">
        <v>10297</v>
      </c>
      <c r="C2044" s="90" t="s">
        <v>10298</v>
      </c>
      <c r="D2044" s="91" t="s">
        <v>6249</v>
      </c>
      <c r="E2044" s="92">
        <v>311.89</v>
      </c>
      <c r="F2044" s="92">
        <v>29.12</v>
      </c>
      <c r="G2044" s="92">
        <v>341.01</v>
      </c>
      <c r="H2044" s="68">
        <v>9</v>
      </c>
      <c r="I2044" s="68"/>
    </row>
    <row r="2045" spans="2:9" ht="28.8" x14ac:dyDescent="0.3">
      <c r="B2045" s="89" t="s">
        <v>10299</v>
      </c>
      <c r="C2045" s="90" t="s">
        <v>10300</v>
      </c>
      <c r="D2045" s="91" t="s">
        <v>6249</v>
      </c>
      <c r="E2045" s="92">
        <v>515.53</v>
      </c>
      <c r="F2045" s="92">
        <v>29.12</v>
      </c>
      <c r="G2045" s="92">
        <v>544.65</v>
      </c>
      <c r="H2045" s="68">
        <v>9</v>
      </c>
      <c r="I2045" s="68"/>
    </row>
    <row r="2046" spans="2:9" ht="28.8" x14ac:dyDescent="0.3">
      <c r="B2046" s="89" t="s">
        <v>10301</v>
      </c>
      <c r="C2046" s="90" t="s">
        <v>10302</v>
      </c>
      <c r="D2046" s="91" t="s">
        <v>6249</v>
      </c>
      <c r="E2046" s="92">
        <v>784.22</v>
      </c>
      <c r="F2046" s="92">
        <v>36.39</v>
      </c>
      <c r="G2046" s="92">
        <v>820.61</v>
      </c>
      <c r="H2046" s="68">
        <v>9</v>
      </c>
      <c r="I2046" s="68"/>
    </row>
    <row r="2047" spans="2:9" ht="28.8" x14ac:dyDescent="0.3">
      <c r="B2047" s="89" t="s">
        <v>10303</v>
      </c>
      <c r="C2047" s="90" t="s">
        <v>10304</v>
      </c>
      <c r="D2047" s="91" t="s">
        <v>6249</v>
      </c>
      <c r="E2047" s="92">
        <v>1596.83</v>
      </c>
      <c r="F2047" s="92">
        <v>43.66</v>
      </c>
      <c r="G2047" s="92">
        <v>1640.49</v>
      </c>
      <c r="H2047" s="68">
        <v>9</v>
      </c>
      <c r="I2047" s="68"/>
    </row>
    <row r="2048" spans="2:9" x14ac:dyDescent="0.3">
      <c r="B2048" s="89" t="s">
        <v>10305</v>
      </c>
      <c r="C2048" s="90" t="s">
        <v>10306</v>
      </c>
      <c r="D2048" s="91" t="s">
        <v>6249</v>
      </c>
      <c r="E2048" s="92">
        <v>4902.51</v>
      </c>
      <c r="F2048" s="92">
        <v>43.66</v>
      </c>
      <c r="G2048" s="92">
        <v>4946.17</v>
      </c>
      <c r="H2048" s="68">
        <v>9</v>
      </c>
      <c r="I2048" s="68"/>
    </row>
    <row r="2049" spans="2:9" ht="28.8" x14ac:dyDescent="0.3">
      <c r="B2049" s="89" t="s">
        <v>10307</v>
      </c>
      <c r="C2049" s="90" t="s">
        <v>10308</v>
      </c>
      <c r="D2049" s="91" t="s">
        <v>6249</v>
      </c>
      <c r="E2049" s="92">
        <v>6636.22</v>
      </c>
      <c r="F2049" s="92">
        <v>54.59</v>
      </c>
      <c r="G2049" s="92">
        <v>6690.81</v>
      </c>
      <c r="H2049" s="68">
        <v>9</v>
      </c>
      <c r="I2049" s="68"/>
    </row>
    <row r="2050" spans="2:9" ht="28.8" x14ac:dyDescent="0.3">
      <c r="B2050" s="89" t="s">
        <v>10309</v>
      </c>
      <c r="C2050" s="90" t="s">
        <v>10310</v>
      </c>
      <c r="D2050" s="91" t="s">
        <v>6249</v>
      </c>
      <c r="E2050" s="92">
        <v>10288.5</v>
      </c>
      <c r="F2050" s="92">
        <v>65.510000000000005</v>
      </c>
      <c r="G2050" s="92">
        <v>10354.01</v>
      </c>
      <c r="H2050" s="68">
        <v>9</v>
      </c>
      <c r="I2050" s="68"/>
    </row>
    <row r="2051" spans="2:9" ht="28.8" x14ac:dyDescent="0.3">
      <c r="B2051" s="89" t="s">
        <v>10311</v>
      </c>
      <c r="C2051" s="90" t="s">
        <v>10312</v>
      </c>
      <c r="D2051" s="91" t="s">
        <v>6249</v>
      </c>
      <c r="E2051" s="92">
        <v>9009.67</v>
      </c>
      <c r="F2051" s="92">
        <v>84.43</v>
      </c>
      <c r="G2051" s="92">
        <v>9094.1</v>
      </c>
      <c r="H2051" s="68">
        <v>9</v>
      </c>
      <c r="I2051" s="68"/>
    </row>
    <row r="2052" spans="2:9" x14ac:dyDescent="0.3">
      <c r="B2052" s="89" t="s">
        <v>10313</v>
      </c>
      <c r="C2052" s="90" t="s">
        <v>10314</v>
      </c>
      <c r="D2052" s="91" t="s">
        <v>6249</v>
      </c>
      <c r="E2052" s="92">
        <v>56.88</v>
      </c>
      <c r="F2052" s="92">
        <v>7.27</v>
      </c>
      <c r="G2052" s="92">
        <v>64.150000000000006</v>
      </c>
      <c r="H2052" s="68">
        <v>9</v>
      </c>
      <c r="I2052" s="68"/>
    </row>
    <row r="2053" spans="2:9" x14ac:dyDescent="0.3">
      <c r="B2053" s="89" t="s">
        <v>10315</v>
      </c>
      <c r="C2053" s="90" t="s">
        <v>10316</v>
      </c>
      <c r="D2053" s="91" t="s">
        <v>6249</v>
      </c>
      <c r="E2053" s="92">
        <v>711.72</v>
      </c>
      <c r="F2053" s="92">
        <v>29.12</v>
      </c>
      <c r="G2053" s="92">
        <v>740.84</v>
      </c>
      <c r="H2053" s="68">
        <v>9</v>
      </c>
      <c r="I2053" s="68"/>
    </row>
    <row r="2054" spans="2:9" x14ac:dyDescent="0.3">
      <c r="B2054" s="89" t="s">
        <v>10317</v>
      </c>
      <c r="C2054" s="90" t="s">
        <v>10318</v>
      </c>
      <c r="D2054" s="91"/>
      <c r="E2054" s="92"/>
      <c r="F2054" s="92"/>
      <c r="G2054" s="92"/>
      <c r="H2054" s="68">
        <v>5</v>
      </c>
      <c r="I2054" s="68"/>
    </row>
    <row r="2055" spans="2:9" x14ac:dyDescent="0.3">
      <c r="B2055" s="89" t="s">
        <v>10319</v>
      </c>
      <c r="C2055" s="90" t="s">
        <v>10320</v>
      </c>
      <c r="D2055" s="91" t="s">
        <v>6249</v>
      </c>
      <c r="E2055" s="92">
        <v>2058.92</v>
      </c>
      <c r="F2055" s="92">
        <v>176.75</v>
      </c>
      <c r="G2055" s="92">
        <v>2235.67</v>
      </c>
      <c r="H2055" s="68">
        <v>9</v>
      </c>
      <c r="I2055" s="68"/>
    </row>
    <row r="2056" spans="2:9" x14ac:dyDescent="0.3">
      <c r="B2056" s="89" t="s">
        <v>10321</v>
      </c>
      <c r="C2056" s="90" t="s">
        <v>10322</v>
      </c>
      <c r="D2056" s="91" t="s">
        <v>6249</v>
      </c>
      <c r="E2056" s="92">
        <v>1534.22</v>
      </c>
      <c r="F2056" s="92">
        <v>176.75</v>
      </c>
      <c r="G2056" s="92">
        <v>1710.97</v>
      </c>
      <c r="H2056" s="68">
        <v>9</v>
      </c>
      <c r="I2056" s="68"/>
    </row>
    <row r="2057" spans="2:9" ht="28.8" x14ac:dyDescent="0.3">
      <c r="B2057" s="89" t="s">
        <v>10323</v>
      </c>
      <c r="C2057" s="90" t="s">
        <v>10324</v>
      </c>
      <c r="D2057" s="91" t="s">
        <v>6249</v>
      </c>
      <c r="E2057" s="92">
        <v>254.8</v>
      </c>
      <c r="F2057" s="92">
        <v>65.319999999999993</v>
      </c>
      <c r="G2057" s="92">
        <v>320.12</v>
      </c>
      <c r="H2057" s="68">
        <v>9</v>
      </c>
      <c r="I2057" s="68"/>
    </row>
    <row r="2058" spans="2:9" ht="28.8" x14ac:dyDescent="0.3">
      <c r="B2058" s="89" t="s">
        <v>10325</v>
      </c>
      <c r="C2058" s="90" t="s">
        <v>10326</v>
      </c>
      <c r="D2058" s="91" t="s">
        <v>6249</v>
      </c>
      <c r="E2058" s="92">
        <v>444.99</v>
      </c>
      <c r="F2058" s="92">
        <v>65.319999999999993</v>
      </c>
      <c r="G2058" s="92">
        <v>510.31</v>
      </c>
      <c r="H2058" s="68">
        <v>9</v>
      </c>
      <c r="I2058" s="68"/>
    </row>
    <row r="2059" spans="2:9" ht="28.8" x14ac:dyDescent="0.3">
      <c r="B2059" s="89" t="s">
        <v>10327</v>
      </c>
      <c r="C2059" s="90" t="s">
        <v>10328</v>
      </c>
      <c r="D2059" s="91" t="s">
        <v>6249</v>
      </c>
      <c r="E2059" s="92">
        <v>260.58</v>
      </c>
      <c r="F2059" s="92">
        <v>65.319999999999993</v>
      </c>
      <c r="G2059" s="92">
        <v>325.89999999999998</v>
      </c>
      <c r="H2059" s="68">
        <v>9</v>
      </c>
      <c r="I2059" s="68"/>
    </row>
    <row r="2060" spans="2:9" x14ac:dyDescent="0.3">
      <c r="B2060" s="89" t="s">
        <v>10329</v>
      </c>
      <c r="C2060" s="90" t="s">
        <v>10330</v>
      </c>
      <c r="D2060" s="91" t="s">
        <v>6249</v>
      </c>
      <c r="E2060" s="92">
        <v>1276.9100000000001</v>
      </c>
      <c r="F2060" s="92">
        <v>176.75</v>
      </c>
      <c r="G2060" s="92">
        <v>1453.66</v>
      </c>
      <c r="H2060" s="68">
        <v>9</v>
      </c>
      <c r="I2060" s="68"/>
    </row>
    <row r="2061" spans="2:9" x14ac:dyDescent="0.3">
      <c r="B2061" s="89" t="s">
        <v>10331</v>
      </c>
      <c r="C2061" s="90" t="s">
        <v>10332</v>
      </c>
      <c r="D2061" s="91" t="s">
        <v>6249</v>
      </c>
      <c r="E2061" s="92">
        <v>1503.66</v>
      </c>
      <c r="F2061" s="92">
        <v>176.75</v>
      </c>
      <c r="G2061" s="92">
        <v>1680.41</v>
      </c>
      <c r="H2061" s="68">
        <v>9</v>
      </c>
      <c r="I2061" s="68"/>
    </row>
    <row r="2062" spans="2:9" x14ac:dyDescent="0.3">
      <c r="B2062" s="89" t="s">
        <v>10333</v>
      </c>
      <c r="C2062" s="90" t="s">
        <v>10334</v>
      </c>
      <c r="D2062" s="91"/>
      <c r="E2062" s="92"/>
      <c r="F2062" s="92"/>
      <c r="G2062" s="92"/>
      <c r="H2062" s="68">
        <v>5</v>
      </c>
      <c r="I2062" s="68"/>
    </row>
    <row r="2063" spans="2:9" x14ac:dyDescent="0.3">
      <c r="B2063" s="89" t="s">
        <v>10335</v>
      </c>
      <c r="C2063" s="90" t="s">
        <v>10336</v>
      </c>
      <c r="D2063" s="91" t="s">
        <v>10337</v>
      </c>
      <c r="E2063" s="92">
        <v>220.58</v>
      </c>
      <c r="F2063" s="92">
        <v>0.45</v>
      </c>
      <c r="G2063" s="92">
        <v>221.03</v>
      </c>
      <c r="H2063" s="68">
        <v>9</v>
      </c>
      <c r="I2063" s="68"/>
    </row>
    <row r="2064" spans="2:9" x14ac:dyDescent="0.3">
      <c r="B2064" s="89" t="s">
        <v>10338</v>
      </c>
      <c r="C2064" s="90" t="s">
        <v>10339</v>
      </c>
      <c r="D2064" s="91"/>
      <c r="E2064" s="92"/>
      <c r="F2064" s="92"/>
      <c r="G2064" s="92"/>
      <c r="H2064" s="68">
        <v>5</v>
      </c>
      <c r="I2064" s="68"/>
    </row>
    <row r="2065" spans="2:9" x14ac:dyDescent="0.3">
      <c r="B2065" s="89" t="s">
        <v>10340</v>
      </c>
      <c r="C2065" s="90" t="s">
        <v>10341</v>
      </c>
      <c r="D2065" s="91" t="s">
        <v>6249</v>
      </c>
      <c r="E2065" s="92">
        <v>194.59</v>
      </c>
      <c r="F2065" s="92">
        <v>9.1</v>
      </c>
      <c r="G2065" s="92">
        <v>203.69</v>
      </c>
      <c r="H2065" s="68">
        <v>9</v>
      </c>
      <c r="I2065" s="68"/>
    </row>
    <row r="2066" spans="2:9" x14ac:dyDescent="0.3">
      <c r="B2066" s="89" t="s">
        <v>10342</v>
      </c>
      <c r="C2066" s="90" t="s">
        <v>10343</v>
      </c>
      <c r="D2066" s="91" t="s">
        <v>6249</v>
      </c>
      <c r="E2066" s="92">
        <v>189.02</v>
      </c>
      <c r="F2066" s="92">
        <v>9.1</v>
      </c>
      <c r="G2066" s="92">
        <v>198.12</v>
      </c>
      <c r="H2066" s="68">
        <v>9</v>
      </c>
      <c r="I2066" s="68"/>
    </row>
    <row r="2067" spans="2:9" x14ac:dyDescent="0.3">
      <c r="B2067" s="89" t="s">
        <v>10344</v>
      </c>
      <c r="C2067" s="90" t="s">
        <v>10345</v>
      </c>
      <c r="D2067" s="91" t="s">
        <v>6249</v>
      </c>
      <c r="E2067" s="92">
        <v>242.22</v>
      </c>
      <c r="F2067" s="92">
        <v>9.1</v>
      </c>
      <c r="G2067" s="92">
        <v>251.32</v>
      </c>
      <c r="H2067" s="68">
        <v>9</v>
      </c>
      <c r="I2067" s="68"/>
    </row>
    <row r="2068" spans="2:9" x14ac:dyDescent="0.3">
      <c r="B2068" s="89" t="s">
        <v>10346</v>
      </c>
      <c r="C2068" s="90" t="s">
        <v>10347</v>
      </c>
      <c r="D2068" s="91" t="s">
        <v>6249</v>
      </c>
      <c r="E2068" s="92">
        <v>247.22</v>
      </c>
      <c r="F2068" s="92">
        <v>9.1</v>
      </c>
      <c r="G2068" s="92">
        <v>256.32</v>
      </c>
      <c r="H2068" s="68">
        <v>9</v>
      </c>
      <c r="I2068" s="68"/>
    </row>
    <row r="2069" spans="2:9" x14ac:dyDescent="0.3">
      <c r="B2069" s="89" t="s">
        <v>10348</v>
      </c>
      <c r="C2069" s="90" t="s">
        <v>10349</v>
      </c>
      <c r="D2069" s="91" t="s">
        <v>6249</v>
      </c>
      <c r="E2069" s="92">
        <v>304.18</v>
      </c>
      <c r="F2069" s="92">
        <v>9.1</v>
      </c>
      <c r="G2069" s="92">
        <v>313.27999999999997</v>
      </c>
      <c r="H2069" s="68">
        <v>9</v>
      </c>
      <c r="I2069" s="68"/>
    </row>
    <row r="2070" spans="2:9" x14ac:dyDescent="0.3">
      <c r="B2070" s="89" t="s">
        <v>10350</v>
      </c>
      <c r="C2070" s="90" t="s">
        <v>10351</v>
      </c>
      <c r="D2070" s="91" t="s">
        <v>6249</v>
      </c>
      <c r="E2070" s="92">
        <v>371.31</v>
      </c>
      <c r="F2070" s="92">
        <v>9.1</v>
      </c>
      <c r="G2070" s="92">
        <v>380.41</v>
      </c>
      <c r="H2070" s="68">
        <v>9</v>
      </c>
      <c r="I2070" s="68"/>
    </row>
    <row r="2071" spans="2:9" x14ac:dyDescent="0.3">
      <c r="B2071" s="89" t="s">
        <v>10352</v>
      </c>
      <c r="C2071" s="90" t="s">
        <v>10353</v>
      </c>
      <c r="D2071" s="91" t="s">
        <v>6249</v>
      </c>
      <c r="E2071" s="92">
        <v>435.09</v>
      </c>
      <c r="F2071" s="92">
        <v>9.1</v>
      </c>
      <c r="G2071" s="92">
        <v>444.19</v>
      </c>
      <c r="H2071" s="68">
        <v>9</v>
      </c>
      <c r="I2071" s="68"/>
    </row>
    <row r="2072" spans="2:9" x14ac:dyDescent="0.3">
      <c r="B2072" s="89" t="s">
        <v>10354</v>
      </c>
      <c r="C2072" s="90" t="s">
        <v>10355</v>
      </c>
      <c r="D2072" s="91" t="s">
        <v>6249</v>
      </c>
      <c r="E2072" s="92">
        <v>2067.61</v>
      </c>
      <c r="F2072" s="92">
        <v>9.1</v>
      </c>
      <c r="G2072" s="92">
        <v>2076.71</v>
      </c>
      <c r="H2072" s="68">
        <v>9</v>
      </c>
      <c r="I2072" s="68"/>
    </row>
    <row r="2073" spans="2:9" x14ac:dyDescent="0.3">
      <c r="B2073" s="89" t="s">
        <v>10356</v>
      </c>
      <c r="C2073" s="90" t="s">
        <v>10357</v>
      </c>
      <c r="D2073" s="91" t="s">
        <v>6249</v>
      </c>
      <c r="E2073" s="92">
        <v>276.42</v>
      </c>
      <c r="F2073" s="92">
        <v>9.1</v>
      </c>
      <c r="G2073" s="92">
        <v>285.52</v>
      </c>
      <c r="H2073" s="68">
        <v>9</v>
      </c>
      <c r="I2073" s="68"/>
    </row>
    <row r="2074" spans="2:9" x14ac:dyDescent="0.3">
      <c r="B2074" s="89" t="s">
        <v>10358</v>
      </c>
      <c r="C2074" s="90" t="s">
        <v>10359</v>
      </c>
      <c r="D2074" s="91"/>
      <c r="E2074" s="92"/>
      <c r="F2074" s="92"/>
      <c r="G2074" s="92"/>
      <c r="H2074" s="68">
        <v>5</v>
      </c>
      <c r="I2074" s="68"/>
    </row>
    <row r="2075" spans="2:9" ht="28.8" x14ac:dyDescent="0.3">
      <c r="B2075" s="89" t="s">
        <v>10360</v>
      </c>
      <c r="C2075" s="90" t="s">
        <v>10361</v>
      </c>
      <c r="D2075" s="91" t="s">
        <v>6249</v>
      </c>
      <c r="E2075" s="92">
        <v>2653.65</v>
      </c>
      <c r="F2075" s="92">
        <v>55.14</v>
      </c>
      <c r="G2075" s="92">
        <v>2708.79</v>
      </c>
      <c r="H2075" s="68">
        <v>9</v>
      </c>
      <c r="I2075" s="68"/>
    </row>
    <row r="2076" spans="2:9" ht="28.8" x14ac:dyDescent="0.3">
      <c r="B2076" s="89" t="s">
        <v>10362</v>
      </c>
      <c r="C2076" s="90" t="s">
        <v>10363</v>
      </c>
      <c r="D2076" s="91" t="s">
        <v>6249</v>
      </c>
      <c r="E2076" s="92">
        <v>3640.74</v>
      </c>
      <c r="F2076" s="92">
        <v>55.14</v>
      </c>
      <c r="G2076" s="92">
        <v>3695.88</v>
      </c>
      <c r="H2076" s="68">
        <v>9</v>
      </c>
      <c r="I2076" s="68"/>
    </row>
    <row r="2077" spans="2:9" ht="28.8" x14ac:dyDescent="0.3">
      <c r="B2077" s="89" t="s">
        <v>10364</v>
      </c>
      <c r="C2077" s="90" t="s">
        <v>10365</v>
      </c>
      <c r="D2077" s="91" t="s">
        <v>6249</v>
      </c>
      <c r="E2077" s="92">
        <v>1886.2</v>
      </c>
      <c r="F2077" s="92">
        <v>55.14</v>
      </c>
      <c r="G2077" s="92">
        <v>1941.34</v>
      </c>
      <c r="H2077" s="68">
        <v>9</v>
      </c>
      <c r="I2077" s="68"/>
    </row>
    <row r="2078" spans="2:9" x14ac:dyDescent="0.3">
      <c r="B2078" s="89" t="s">
        <v>10366</v>
      </c>
      <c r="C2078" s="90" t="s">
        <v>10367</v>
      </c>
      <c r="D2078" s="91"/>
      <c r="E2078" s="92"/>
      <c r="F2078" s="92"/>
      <c r="G2078" s="92"/>
      <c r="H2078" s="68">
        <v>5</v>
      </c>
      <c r="I2078" s="68"/>
    </row>
    <row r="2079" spans="2:9" x14ac:dyDescent="0.3">
      <c r="B2079" s="89" t="s">
        <v>10368</v>
      </c>
      <c r="C2079" s="90" t="s">
        <v>10369</v>
      </c>
      <c r="D2079" s="91" t="s">
        <v>6249</v>
      </c>
      <c r="E2079" s="92">
        <v>261.12</v>
      </c>
      <c r="F2079" s="92">
        <v>55.14</v>
      </c>
      <c r="G2079" s="92">
        <v>316.26</v>
      </c>
      <c r="H2079" s="68">
        <v>9</v>
      </c>
      <c r="I2079" s="68"/>
    </row>
    <row r="2080" spans="2:9" x14ac:dyDescent="0.3">
      <c r="B2080" s="89" t="s">
        <v>10370</v>
      </c>
      <c r="C2080" s="90" t="s">
        <v>10371</v>
      </c>
      <c r="D2080" s="91" t="s">
        <v>6249</v>
      </c>
      <c r="E2080" s="92">
        <v>220.66</v>
      </c>
      <c r="F2080" s="92">
        <v>55.14</v>
      </c>
      <c r="G2080" s="92">
        <v>275.8</v>
      </c>
      <c r="H2080" s="68">
        <v>9</v>
      </c>
      <c r="I2080" s="68"/>
    </row>
    <row r="2081" spans="2:9" x14ac:dyDescent="0.3">
      <c r="B2081" s="89" t="s">
        <v>10372</v>
      </c>
      <c r="C2081" s="90" t="s">
        <v>10373</v>
      </c>
      <c r="D2081" s="91" t="s">
        <v>6249</v>
      </c>
      <c r="E2081" s="92">
        <v>482.76</v>
      </c>
      <c r="F2081" s="92">
        <v>55.14</v>
      </c>
      <c r="G2081" s="92">
        <v>537.9</v>
      </c>
      <c r="H2081" s="68">
        <v>9</v>
      </c>
      <c r="I2081" s="68"/>
    </row>
    <row r="2082" spans="2:9" x14ac:dyDescent="0.3">
      <c r="B2082" s="89" t="s">
        <v>10374</v>
      </c>
      <c r="C2082" s="90" t="s">
        <v>10375</v>
      </c>
      <c r="D2082" s="91" t="s">
        <v>6249</v>
      </c>
      <c r="E2082" s="92">
        <v>183.14</v>
      </c>
      <c r="F2082" s="92">
        <v>55.14</v>
      </c>
      <c r="G2082" s="92">
        <v>238.28</v>
      </c>
      <c r="H2082" s="68">
        <v>9</v>
      </c>
      <c r="I2082" s="68"/>
    </row>
    <row r="2083" spans="2:9" x14ac:dyDescent="0.3">
      <c r="B2083" s="89" t="s">
        <v>10376</v>
      </c>
      <c r="C2083" s="90" t="s">
        <v>10377</v>
      </c>
      <c r="D2083" s="91" t="s">
        <v>6249</v>
      </c>
      <c r="E2083" s="92">
        <v>927.45</v>
      </c>
      <c r="F2083" s="92">
        <v>55.14</v>
      </c>
      <c r="G2083" s="92">
        <v>982.59</v>
      </c>
      <c r="H2083" s="68">
        <v>9</v>
      </c>
      <c r="I2083" s="68"/>
    </row>
    <row r="2084" spans="2:9" x14ac:dyDescent="0.3">
      <c r="B2084" s="89" t="s">
        <v>10378</v>
      </c>
      <c r="C2084" s="90" t="s">
        <v>10379</v>
      </c>
      <c r="D2084" s="91"/>
      <c r="E2084" s="92"/>
      <c r="F2084" s="92"/>
      <c r="G2084" s="92"/>
      <c r="H2084" s="68">
        <v>5</v>
      </c>
      <c r="I2084" s="68"/>
    </row>
    <row r="2085" spans="2:9" x14ac:dyDescent="0.3">
      <c r="B2085" s="89" t="s">
        <v>10380</v>
      </c>
      <c r="C2085" s="90" t="s">
        <v>10381</v>
      </c>
      <c r="D2085" s="91" t="s">
        <v>6249</v>
      </c>
      <c r="E2085" s="92">
        <v>24.86</v>
      </c>
      <c r="F2085" s="92">
        <v>5.46</v>
      </c>
      <c r="G2085" s="92">
        <v>30.32</v>
      </c>
      <c r="H2085" s="68">
        <v>9</v>
      </c>
      <c r="I2085" s="68"/>
    </row>
    <row r="2086" spans="2:9" x14ac:dyDescent="0.3">
      <c r="B2086" s="89" t="s">
        <v>10382</v>
      </c>
      <c r="C2086" s="90" t="s">
        <v>10383</v>
      </c>
      <c r="D2086" s="91" t="s">
        <v>6249</v>
      </c>
      <c r="E2086" s="92">
        <v>27.57</v>
      </c>
      <c r="F2086" s="92">
        <v>1.82</v>
      </c>
      <c r="G2086" s="92">
        <v>29.39</v>
      </c>
      <c r="H2086" s="68">
        <v>9</v>
      </c>
      <c r="I2086" s="68"/>
    </row>
    <row r="2087" spans="2:9" x14ac:dyDescent="0.3">
      <c r="B2087" s="89" t="s">
        <v>10384</v>
      </c>
      <c r="C2087" s="90" t="s">
        <v>10385</v>
      </c>
      <c r="D2087" s="91" t="s">
        <v>6249</v>
      </c>
      <c r="E2087" s="92">
        <v>17.38</v>
      </c>
      <c r="F2087" s="92">
        <v>5.46</v>
      </c>
      <c r="G2087" s="92">
        <v>22.84</v>
      </c>
      <c r="H2087" s="68">
        <v>9</v>
      </c>
      <c r="I2087" s="68"/>
    </row>
    <row r="2088" spans="2:9" ht="28.8" x14ac:dyDescent="0.3">
      <c r="B2088" s="89" t="s">
        <v>10386</v>
      </c>
      <c r="C2088" s="90" t="s">
        <v>10387</v>
      </c>
      <c r="D2088" s="91" t="s">
        <v>6249</v>
      </c>
      <c r="E2088" s="92"/>
      <c r="F2088" s="92">
        <v>18.2</v>
      </c>
      <c r="G2088" s="92">
        <v>18.2</v>
      </c>
      <c r="H2088" s="68">
        <v>9</v>
      </c>
      <c r="I2088" s="68"/>
    </row>
    <row r="2089" spans="2:9" x14ac:dyDescent="0.3">
      <c r="B2089" s="89" t="s">
        <v>10388</v>
      </c>
      <c r="C2089" s="90" t="s">
        <v>10389</v>
      </c>
      <c r="D2089" s="91" t="s">
        <v>6301</v>
      </c>
      <c r="E2089" s="92"/>
      <c r="F2089" s="92">
        <v>25.46</v>
      </c>
      <c r="G2089" s="92">
        <v>25.46</v>
      </c>
      <c r="H2089" s="68">
        <v>9</v>
      </c>
      <c r="I2089" s="68"/>
    </row>
    <row r="2090" spans="2:9" x14ac:dyDescent="0.3">
      <c r="B2090" s="89" t="s">
        <v>10390</v>
      </c>
      <c r="C2090" s="90" t="s">
        <v>10391</v>
      </c>
      <c r="D2090" s="91" t="s">
        <v>6301</v>
      </c>
      <c r="E2090" s="92"/>
      <c r="F2090" s="92">
        <v>50.91</v>
      </c>
      <c r="G2090" s="92">
        <v>50.91</v>
      </c>
      <c r="H2090" s="68">
        <v>9</v>
      </c>
      <c r="I2090" s="68"/>
    </row>
    <row r="2091" spans="2:9" ht="28.8" x14ac:dyDescent="0.3">
      <c r="B2091" s="89" t="s">
        <v>10392</v>
      </c>
      <c r="C2091" s="90" t="s">
        <v>10393</v>
      </c>
      <c r="D2091" s="91" t="s">
        <v>6249</v>
      </c>
      <c r="E2091" s="92">
        <v>809.9</v>
      </c>
      <c r="F2091" s="92">
        <v>1.45</v>
      </c>
      <c r="G2091" s="92">
        <v>811.35</v>
      </c>
      <c r="H2091" s="68">
        <v>9</v>
      </c>
      <c r="I2091" s="68"/>
    </row>
    <row r="2092" spans="2:9" x14ac:dyDescent="0.3">
      <c r="B2092" s="89" t="s">
        <v>10394</v>
      </c>
      <c r="C2092" s="90" t="s">
        <v>10395</v>
      </c>
      <c r="D2092" s="91" t="s">
        <v>6249</v>
      </c>
      <c r="E2092" s="92">
        <v>163.22</v>
      </c>
      <c r="F2092" s="92">
        <v>3.63</v>
      </c>
      <c r="G2092" s="92">
        <v>166.85</v>
      </c>
      <c r="H2092" s="68">
        <v>9</v>
      </c>
      <c r="I2092" s="68"/>
    </row>
    <row r="2093" spans="2:9" x14ac:dyDescent="0.3">
      <c r="B2093" s="89" t="s">
        <v>10396</v>
      </c>
      <c r="C2093" s="90" t="s">
        <v>10397</v>
      </c>
      <c r="D2093" s="91" t="s">
        <v>6301</v>
      </c>
      <c r="E2093" s="92">
        <v>475.94</v>
      </c>
      <c r="F2093" s="92">
        <v>25.46</v>
      </c>
      <c r="G2093" s="92">
        <v>501.4</v>
      </c>
      <c r="H2093" s="68">
        <v>9</v>
      </c>
      <c r="I2093" s="68"/>
    </row>
    <row r="2094" spans="2:9" ht="28.8" x14ac:dyDescent="0.3">
      <c r="B2094" s="89" t="s">
        <v>10398</v>
      </c>
      <c r="C2094" s="90" t="s">
        <v>10399</v>
      </c>
      <c r="D2094" s="91" t="s">
        <v>6249</v>
      </c>
      <c r="E2094" s="92">
        <v>6261.34</v>
      </c>
      <c r="F2094" s="92">
        <v>40.729999999999997</v>
      </c>
      <c r="G2094" s="92">
        <v>6302.07</v>
      </c>
      <c r="H2094" s="68">
        <v>9</v>
      </c>
      <c r="I2094" s="68"/>
    </row>
    <row r="2095" spans="2:9" ht="28.8" x14ac:dyDescent="0.3">
      <c r="B2095" s="89" t="s">
        <v>10400</v>
      </c>
      <c r="C2095" s="90" t="s">
        <v>10401</v>
      </c>
      <c r="D2095" s="91" t="s">
        <v>6249</v>
      </c>
      <c r="E2095" s="92">
        <v>13545.56</v>
      </c>
      <c r="F2095" s="92">
        <v>40.729999999999997</v>
      </c>
      <c r="G2095" s="92">
        <v>13586.29</v>
      </c>
      <c r="H2095" s="68">
        <v>9</v>
      </c>
      <c r="I2095" s="68"/>
    </row>
    <row r="2096" spans="2:9" ht="28.8" x14ac:dyDescent="0.3">
      <c r="B2096" s="89" t="s">
        <v>10402</v>
      </c>
      <c r="C2096" s="90" t="s">
        <v>10403</v>
      </c>
      <c r="D2096" s="91" t="s">
        <v>6249</v>
      </c>
      <c r="E2096" s="92">
        <v>24438.2</v>
      </c>
      <c r="F2096" s="92">
        <v>40.729999999999997</v>
      </c>
      <c r="G2096" s="92">
        <v>24478.93</v>
      </c>
      <c r="H2096" s="68">
        <v>9</v>
      </c>
      <c r="I2096" s="68"/>
    </row>
    <row r="2097" spans="2:9" x14ac:dyDescent="0.3">
      <c r="B2097" s="89" t="s">
        <v>10404</v>
      </c>
      <c r="C2097" s="90" t="s">
        <v>10405</v>
      </c>
      <c r="D2097" s="91" t="s">
        <v>6249</v>
      </c>
      <c r="E2097" s="92">
        <v>497.14</v>
      </c>
      <c r="F2097" s="92">
        <v>18.2</v>
      </c>
      <c r="G2097" s="92">
        <v>515.34</v>
      </c>
      <c r="H2097" s="68">
        <v>9</v>
      </c>
      <c r="I2097" s="68"/>
    </row>
    <row r="2098" spans="2:9" x14ac:dyDescent="0.3">
      <c r="B2098" s="89" t="s">
        <v>10406</v>
      </c>
      <c r="C2098" s="90" t="s">
        <v>10407</v>
      </c>
      <c r="D2098" s="91"/>
      <c r="E2098" s="92"/>
      <c r="F2098" s="92"/>
      <c r="G2098" s="92"/>
      <c r="H2098" s="68">
        <v>5</v>
      </c>
      <c r="I2098" s="68"/>
    </row>
    <row r="2099" spans="2:9" ht="28.8" x14ac:dyDescent="0.3">
      <c r="B2099" s="89" t="s">
        <v>10408</v>
      </c>
      <c r="C2099" s="90" t="s">
        <v>10409</v>
      </c>
      <c r="D2099" s="91" t="s">
        <v>6249</v>
      </c>
      <c r="E2099" s="92">
        <v>894.53</v>
      </c>
      <c r="F2099" s="92">
        <v>18.2</v>
      </c>
      <c r="G2099" s="92">
        <v>912.73</v>
      </c>
      <c r="H2099" s="68">
        <v>9</v>
      </c>
      <c r="I2099" s="68"/>
    </row>
    <row r="2100" spans="2:9" x14ac:dyDescent="0.3">
      <c r="B2100" s="89" t="s">
        <v>10410</v>
      </c>
      <c r="C2100" s="90" t="s">
        <v>10411</v>
      </c>
      <c r="D2100" s="91"/>
      <c r="E2100" s="92"/>
      <c r="F2100" s="92"/>
      <c r="G2100" s="92"/>
      <c r="H2100" s="68">
        <v>5</v>
      </c>
      <c r="I2100" s="68"/>
    </row>
    <row r="2101" spans="2:9" x14ac:dyDescent="0.3">
      <c r="B2101" s="89" t="s">
        <v>10412</v>
      </c>
      <c r="C2101" s="90" t="s">
        <v>10413</v>
      </c>
      <c r="D2101" s="91" t="s">
        <v>6249</v>
      </c>
      <c r="E2101" s="92">
        <v>367.24</v>
      </c>
      <c r="F2101" s="92">
        <v>55.14</v>
      </c>
      <c r="G2101" s="92">
        <v>422.38</v>
      </c>
      <c r="H2101" s="68">
        <v>9</v>
      </c>
      <c r="I2101" s="68"/>
    </row>
    <row r="2102" spans="2:9" x14ac:dyDescent="0.3">
      <c r="B2102" s="89" t="s">
        <v>10414</v>
      </c>
      <c r="C2102" s="90" t="s">
        <v>10415</v>
      </c>
      <c r="D2102" s="91"/>
      <c r="E2102" s="92"/>
      <c r="F2102" s="92"/>
      <c r="G2102" s="92"/>
      <c r="H2102" s="68">
        <v>5</v>
      </c>
      <c r="I2102" s="68"/>
    </row>
    <row r="2103" spans="2:9" ht="28.8" x14ac:dyDescent="0.3">
      <c r="B2103" s="89" t="s">
        <v>10416</v>
      </c>
      <c r="C2103" s="90" t="s">
        <v>10417</v>
      </c>
      <c r="D2103" s="91" t="s">
        <v>6249</v>
      </c>
      <c r="E2103" s="92">
        <v>50.22</v>
      </c>
      <c r="F2103" s="92">
        <v>20.85</v>
      </c>
      <c r="G2103" s="92">
        <v>71.069999999999993</v>
      </c>
      <c r="H2103" s="68">
        <v>9</v>
      </c>
      <c r="I2103" s="68"/>
    </row>
    <row r="2104" spans="2:9" ht="28.8" x14ac:dyDescent="0.3">
      <c r="B2104" s="89" t="s">
        <v>10418</v>
      </c>
      <c r="C2104" s="90" t="s">
        <v>10419</v>
      </c>
      <c r="D2104" s="91" t="s">
        <v>6249</v>
      </c>
      <c r="E2104" s="92">
        <v>172.5</v>
      </c>
      <c r="F2104" s="92">
        <v>20.85</v>
      </c>
      <c r="G2104" s="92">
        <v>193.35</v>
      </c>
      <c r="H2104" s="68">
        <v>9</v>
      </c>
      <c r="I2104" s="68"/>
    </row>
    <row r="2105" spans="2:9" ht="28.8" x14ac:dyDescent="0.3">
      <c r="B2105" s="89" t="s">
        <v>10420</v>
      </c>
      <c r="C2105" s="90" t="s">
        <v>10421</v>
      </c>
      <c r="D2105" s="91" t="s">
        <v>6249</v>
      </c>
      <c r="E2105" s="92">
        <v>175.82</v>
      </c>
      <c r="F2105" s="92">
        <v>20.85</v>
      </c>
      <c r="G2105" s="92">
        <v>196.67</v>
      </c>
      <c r="H2105" s="68">
        <v>9</v>
      </c>
      <c r="I2105" s="68"/>
    </row>
    <row r="2106" spans="2:9" ht="28.8" x14ac:dyDescent="0.3">
      <c r="B2106" s="89" t="s">
        <v>10422</v>
      </c>
      <c r="C2106" s="90" t="s">
        <v>10423</v>
      </c>
      <c r="D2106" s="91" t="s">
        <v>6249</v>
      </c>
      <c r="E2106" s="92">
        <v>616.48</v>
      </c>
      <c r="F2106" s="92">
        <v>23.3</v>
      </c>
      <c r="G2106" s="92">
        <v>639.78</v>
      </c>
      <c r="H2106" s="68">
        <v>9</v>
      </c>
      <c r="I2106" s="68"/>
    </row>
    <row r="2107" spans="2:9" ht="28.8" x14ac:dyDescent="0.3">
      <c r="B2107" s="89" t="s">
        <v>10424</v>
      </c>
      <c r="C2107" s="90" t="s">
        <v>10425</v>
      </c>
      <c r="D2107" s="91" t="s">
        <v>6249</v>
      </c>
      <c r="E2107" s="92">
        <v>6834.62</v>
      </c>
      <c r="F2107" s="92">
        <v>23.3</v>
      </c>
      <c r="G2107" s="92">
        <v>6857.92</v>
      </c>
      <c r="H2107" s="68">
        <v>9</v>
      </c>
      <c r="I2107" s="68"/>
    </row>
    <row r="2108" spans="2:9" ht="28.8" x14ac:dyDescent="0.3">
      <c r="B2108" s="89" t="s">
        <v>10426</v>
      </c>
      <c r="C2108" s="90" t="s">
        <v>10427</v>
      </c>
      <c r="D2108" s="91" t="s">
        <v>6249</v>
      </c>
      <c r="E2108" s="92">
        <v>2433.41</v>
      </c>
      <c r="F2108" s="92">
        <v>23.3</v>
      </c>
      <c r="G2108" s="92">
        <v>2456.71</v>
      </c>
      <c r="H2108" s="68">
        <v>9</v>
      </c>
      <c r="I2108" s="68"/>
    </row>
    <row r="2109" spans="2:9" ht="28.8" x14ac:dyDescent="0.3">
      <c r="B2109" s="89" t="s">
        <v>10428</v>
      </c>
      <c r="C2109" s="90" t="s">
        <v>10429</v>
      </c>
      <c r="D2109" s="91" t="s">
        <v>6249</v>
      </c>
      <c r="E2109" s="92">
        <v>819.4</v>
      </c>
      <c r="F2109" s="92">
        <v>23.3</v>
      </c>
      <c r="G2109" s="92">
        <v>842.7</v>
      </c>
      <c r="H2109" s="68">
        <v>9</v>
      </c>
      <c r="I2109" s="68"/>
    </row>
    <row r="2110" spans="2:9" x14ac:dyDescent="0.3">
      <c r="B2110" s="89" t="s">
        <v>10430</v>
      </c>
      <c r="C2110" s="90" t="s">
        <v>10431</v>
      </c>
      <c r="D2110" s="91"/>
      <c r="E2110" s="92"/>
      <c r="F2110" s="92"/>
      <c r="G2110" s="92"/>
      <c r="H2110" s="68">
        <v>5</v>
      </c>
      <c r="I2110" s="68"/>
    </row>
    <row r="2111" spans="2:9" ht="28.8" x14ac:dyDescent="0.3">
      <c r="B2111" s="89" t="s">
        <v>10432</v>
      </c>
      <c r="C2111" s="90" t="s">
        <v>10433</v>
      </c>
      <c r="D2111" s="91" t="s">
        <v>6249</v>
      </c>
      <c r="E2111" s="92">
        <v>501.47</v>
      </c>
      <c r="F2111" s="92">
        <v>60.41</v>
      </c>
      <c r="G2111" s="92">
        <v>561.88</v>
      </c>
      <c r="H2111" s="68">
        <v>9</v>
      </c>
      <c r="I2111" s="68"/>
    </row>
    <row r="2112" spans="2:9" ht="28.8" x14ac:dyDescent="0.3">
      <c r="B2112" s="89" t="s">
        <v>10434</v>
      </c>
      <c r="C2112" s="90" t="s">
        <v>10435</v>
      </c>
      <c r="D2112" s="91" t="s">
        <v>6249</v>
      </c>
      <c r="E2112" s="92">
        <v>465.43</v>
      </c>
      <c r="F2112" s="92">
        <v>60.41</v>
      </c>
      <c r="G2112" s="92">
        <v>525.84</v>
      </c>
      <c r="H2112" s="68">
        <v>9</v>
      </c>
      <c r="I2112" s="68"/>
    </row>
    <row r="2113" spans="2:9" ht="28.8" x14ac:dyDescent="0.3">
      <c r="B2113" s="89" t="s">
        <v>10436</v>
      </c>
      <c r="C2113" s="90" t="s">
        <v>10437</v>
      </c>
      <c r="D2113" s="91" t="s">
        <v>6249</v>
      </c>
      <c r="E2113" s="92">
        <v>468.93</v>
      </c>
      <c r="F2113" s="92">
        <v>60.41</v>
      </c>
      <c r="G2113" s="92">
        <v>529.34</v>
      </c>
      <c r="H2113" s="68">
        <v>9</v>
      </c>
      <c r="I2113" s="68"/>
    </row>
    <row r="2114" spans="2:9" ht="28.8" x14ac:dyDescent="0.3">
      <c r="B2114" s="89" t="s">
        <v>10438</v>
      </c>
      <c r="C2114" s="90" t="s">
        <v>10439</v>
      </c>
      <c r="D2114" s="91" t="s">
        <v>6249</v>
      </c>
      <c r="E2114" s="92">
        <v>404.3</v>
      </c>
      <c r="F2114" s="92">
        <v>60.41</v>
      </c>
      <c r="G2114" s="92">
        <v>464.71</v>
      </c>
      <c r="H2114" s="68">
        <v>9</v>
      </c>
      <c r="I2114" s="68"/>
    </row>
    <row r="2115" spans="2:9" ht="28.8" x14ac:dyDescent="0.3">
      <c r="B2115" s="89" t="s">
        <v>10440</v>
      </c>
      <c r="C2115" s="90" t="s">
        <v>10441</v>
      </c>
      <c r="D2115" s="91" t="s">
        <v>6249</v>
      </c>
      <c r="E2115" s="92">
        <v>668.34</v>
      </c>
      <c r="F2115" s="92">
        <v>60.41</v>
      </c>
      <c r="G2115" s="92">
        <v>728.75</v>
      </c>
      <c r="H2115" s="68">
        <v>9</v>
      </c>
      <c r="I2115" s="68"/>
    </row>
    <row r="2116" spans="2:9" ht="28.8" x14ac:dyDescent="0.3">
      <c r="B2116" s="89" t="s">
        <v>10442</v>
      </c>
      <c r="C2116" s="90" t="s">
        <v>10443</v>
      </c>
      <c r="D2116" s="91" t="s">
        <v>6560</v>
      </c>
      <c r="E2116" s="92">
        <v>29725.48</v>
      </c>
      <c r="F2116" s="92">
        <v>84.43</v>
      </c>
      <c r="G2116" s="92">
        <v>29809.91</v>
      </c>
      <c r="H2116" s="68">
        <v>9</v>
      </c>
      <c r="I2116" s="68"/>
    </row>
    <row r="2117" spans="2:9" x14ac:dyDescent="0.3">
      <c r="B2117" s="89" t="s">
        <v>10444</v>
      </c>
      <c r="C2117" s="90" t="s">
        <v>10445</v>
      </c>
      <c r="D2117" s="91"/>
      <c r="E2117" s="92"/>
      <c r="F2117" s="92"/>
      <c r="G2117" s="92"/>
      <c r="H2117" s="68">
        <v>2</v>
      </c>
      <c r="I2117" s="68"/>
    </row>
    <row r="2118" spans="2:9" x14ac:dyDescent="0.3">
      <c r="B2118" s="89" t="s">
        <v>10446</v>
      </c>
      <c r="C2118" s="90" t="s">
        <v>10447</v>
      </c>
      <c r="D2118" s="91"/>
      <c r="E2118" s="92"/>
      <c r="F2118" s="92"/>
      <c r="G2118" s="92"/>
      <c r="H2118" s="68">
        <v>5</v>
      </c>
      <c r="I2118" s="68"/>
    </row>
    <row r="2119" spans="2:9" x14ac:dyDescent="0.3">
      <c r="B2119" s="89" t="s">
        <v>10448</v>
      </c>
      <c r="C2119" s="90" t="s">
        <v>10449</v>
      </c>
      <c r="D2119" s="91" t="s">
        <v>6357</v>
      </c>
      <c r="E2119" s="92">
        <v>5.8</v>
      </c>
      <c r="F2119" s="92">
        <v>18.2</v>
      </c>
      <c r="G2119" s="92">
        <v>24</v>
      </c>
      <c r="H2119" s="68">
        <v>9</v>
      </c>
      <c r="I2119" s="68"/>
    </row>
    <row r="2120" spans="2:9" x14ac:dyDescent="0.3">
      <c r="B2120" s="89" t="s">
        <v>10450</v>
      </c>
      <c r="C2120" s="90" t="s">
        <v>10451</v>
      </c>
      <c r="D2120" s="91" t="s">
        <v>6357</v>
      </c>
      <c r="E2120" s="92">
        <v>8.4700000000000006</v>
      </c>
      <c r="F2120" s="92">
        <v>21.83</v>
      </c>
      <c r="G2120" s="92">
        <v>30.3</v>
      </c>
      <c r="H2120" s="68">
        <v>9</v>
      </c>
      <c r="I2120" s="68"/>
    </row>
    <row r="2121" spans="2:9" x14ac:dyDescent="0.3">
      <c r="B2121" s="89" t="s">
        <v>10452</v>
      </c>
      <c r="C2121" s="90" t="s">
        <v>10453</v>
      </c>
      <c r="D2121" s="91" t="s">
        <v>6357</v>
      </c>
      <c r="E2121" s="92">
        <v>12.45</v>
      </c>
      <c r="F2121" s="92">
        <v>25.47</v>
      </c>
      <c r="G2121" s="92">
        <v>37.92</v>
      </c>
      <c r="H2121" s="68">
        <v>9</v>
      </c>
      <c r="I2121" s="68"/>
    </row>
    <row r="2122" spans="2:9" x14ac:dyDescent="0.3">
      <c r="B2122" s="89" t="s">
        <v>10454</v>
      </c>
      <c r="C2122" s="90" t="s">
        <v>10455</v>
      </c>
      <c r="D2122" s="91" t="s">
        <v>6357</v>
      </c>
      <c r="E2122" s="92">
        <v>15.44</v>
      </c>
      <c r="F2122" s="92">
        <v>29.12</v>
      </c>
      <c r="G2122" s="92">
        <v>44.56</v>
      </c>
      <c r="H2122" s="68">
        <v>9</v>
      </c>
      <c r="I2122" s="68"/>
    </row>
    <row r="2123" spans="2:9" x14ac:dyDescent="0.3">
      <c r="B2123" s="89" t="s">
        <v>10456</v>
      </c>
      <c r="C2123" s="90" t="s">
        <v>10457</v>
      </c>
      <c r="D2123" s="91" t="s">
        <v>6357</v>
      </c>
      <c r="E2123" s="92">
        <v>20.34</v>
      </c>
      <c r="F2123" s="92">
        <v>32.75</v>
      </c>
      <c r="G2123" s="92">
        <v>53.09</v>
      </c>
      <c r="H2123" s="68">
        <v>9</v>
      </c>
      <c r="I2123" s="68"/>
    </row>
    <row r="2124" spans="2:9" x14ac:dyDescent="0.3">
      <c r="B2124" s="89" t="s">
        <v>10458</v>
      </c>
      <c r="C2124" s="90" t="s">
        <v>10459</v>
      </c>
      <c r="D2124" s="91" t="s">
        <v>6357</v>
      </c>
      <c r="E2124" s="92">
        <v>32.75</v>
      </c>
      <c r="F2124" s="92">
        <v>36.39</v>
      </c>
      <c r="G2124" s="92">
        <v>69.14</v>
      </c>
      <c r="H2124" s="68">
        <v>9</v>
      </c>
      <c r="I2124" s="68"/>
    </row>
    <row r="2125" spans="2:9" x14ac:dyDescent="0.3">
      <c r="B2125" s="89" t="s">
        <v>10460</v>
      </c>
      <c r="C2125" s="90" t="s">
        <v>10461</v>
      </c>
      <c r="D2125" s="91" t="s">
        <v>6357</v>
      </c>
      <c r="E2125" s="92">
        <v>42</v>
      </c>
      <c r="F2125" s="92">
        <v>40.03</v>
      </c>
      <c r="G2125" s="92">
        <v>82.03</v>
      </c>
      <c r="H2125" s="68">
        <v>9</v>
      </c>
      <c r="I2125" s="68"/>
    </row>
    <row r="2126" spans="2:9" x14ac:dyDescent="0.3">
      <c r="B2126" s="89" t="s">
        <v>10462</v>
      </c>
      <c r="C2126" s="90" t="s">
        <v>10463</v>
      </c>
      <c r="D2126" s="91" t="s">
        <v>6357</v>
      </c>
      <c r="E2126" s="92">
        <v>71.290000000000006</v>
      </c>
      <c r="F2126" s="92">
        <v>47.31</v>
      </c>
      <c r="G2126" s="92">
        <v>118.6</v>
      </c>
      <c r="H2126" s="68">
        <v>9</v>
      </c>
      <c r="I2126" s="68"/>
    </row>
    <row r="2127" spans="2:9" x14ac:dyDescent="0.3">
      <c r="B2127" s="89" t="s">
        <v>10464</v>
      </c>
      <c r="C2127" s="90" t="s">
        <v>10465</v>
      </c>
      <c r="D2127" s="91"/>
      <c r="E2127" s="92"/>
      <c r="F2127" s="92"/>
      <c r="G2127" s="92"/>
      <c r="H2127" s="68">
        <v>5</v>
      </c>
      <c r="I2127" s="68"/>
    </row>
    <row r="2128" spans="2:9" x14ac:dyDescent="0.3">
      <c r="B2128" s="89" t="s">
        <v>10466</v>
      </c>
      <c r="C2128" s="90" t="s">
        <v>10467</v>
      </c>
      <c r="D2128" s="91" t="s">
        <v>6357</v>
      </c>
      <c r="E2128" s="92">
        <v>9.4</v>
      </c>
      <c r="F2128" s="92">
        <v>21.83</v>
      </c>
      <c r="G2128" s="92">
        <v>31.23</v>
      </c>
      <c r="H2128" s="68">
        <v>9</v>
      </c>
      <c r="I2128" s="68"/>
    </row>
    <row r="2129" spans="2:9" x14ac:dyDescent="0.3">
      <c r="B2129" s="89" t="s">
        <v>10468</v>
      </c>
      <c r="C2129" s="90" t="s">
        <v>10469</v>
      </c>
      <c r="D2129" s="91" t="s">
        <v>6357</v>
      </c>
      <c r="E2129" s="92">
        <v>11.67</v>
      </c>
      <c r="F2129" s="92">
        <v>25.47</v>
      </c>
      <c r="G2129" s="92">
        <v>37.14</v>
      </c>
      <c r="H2129" s="68">
        <v>9</v>
      </c>
      <c r="I2129" s="68"/>
    </row>
    <row r="2130" spans="2:9" x14ac:dyDescent="0.3">
      <c r="B2130" s="89" t="s">
        <v>10470</v>
      </c>
      <c r="C2130" s="90" t="s">
        <v>10471</v>
      </c>
      <c r="D2130" s="91" t="s">
        <v>6357</v>
      </c>
      <c r="E2130" s="92">
        <v>18.850000000000001</v>
      </c>
      <c r="F2130" s="92">
        <v>29.12</v>
      </c>
      <c r="G2130" s="92">
        <v>47.97</v>
      </c>
      <c r="H2130" s="68">
        <v>9</v>
      </c>
      <c r="I2130" s="68"/>
    </row>
    <row r="2131" spans="2:9" x14ac:dyDescent="0.3">
      <c r="B2131" s="89" t="s">
        <v>10472</v>
      </c>
      <c r="C2131" s="90" t="s">
        <v>10473</v>
      </c>
      <c r="D2131" s="91" t="s">
        <v>6357</v>
      </c>
      <c r="E2131" s="92">
        <v>22.64</v>
      </c>
      <c r="F2131" s="92">
        <v>32.75</v>
      </c>
      <c r="G2131" s="92">
        <v>55.39</v>
      </c>
      <c r="H2131" s="68">
        <v>9</v>
      </c>
      <c r="I2131" s="68"/>
    </row>
    <row r="2132" spans="2:9" x14ac:dyDescent="0.3">
      <c r="B2132" s="89" t="s">
        <v>10474</v>
      </c>
      <c r="C2132" s="90" t="s">
        <v>10475</v>
      </c>
      <c r="D2132" s="91" t="s">
        <v>6357</v>
      </c>
      <c r="E2132" s="92">
        <v>25.71</v>
      </c>
      <c r="F2132" s="92">
        <v>36.39</v>
      </c>
      <c r="G2132" s="92">
        <v>62.1</v>
      </c>
      <c r="H2132" s="68">
        <v>9</v>
      </c>
      <c r="I2132" s="68"/>
    </row>
    <row r="2133" spans="2:9" x14ac:dyDescent="0.3">
      <c r="B2133" s="89" t="s">
        <v>10476</v>
      </c>
      <c r="C2133" s="90" t="s">
        <v>10477</v>
      </c>
      <c r="D2133" s="91" t="s">
        <v>6357</v>
      </c>
      <c r="E2133" s="92">
        <v>45.34</v>
      </c>
      <c r="F2133" s="92">
        <v>43.66</v>
      </c>
      <c r="G2133" s="92">
        <v>89</v>
      </c>
      <c r="H2133" s="68">
        <v>9</v>
      </c>
      <c r="I2133" s="68"/>
    </row>
    <row r="2134" spans="2:9" x14ac:dyDescent="0.3">
      <c r="B2134" s="89" t="s">
        <v>10478</v>
      </c>
      <c r="C2134" s="90" t="s">
        <v>10479</v>
      </c>
      <c r="D2134" s="91" t="s">
        <v>6357</v>
      </c>
      <c r="E2134" s="92">
        <v>59.19</v>
      </c>
      <c r="F2134" s="92">
        <v>54.59</v>
      </c>
      <c r="G2134" s="92">
        <v>113.78</v>
      </c>
      <c r="H2134" s="68">
        <v>9</v>
      </c>
      <c r="I2134" s="68"/>
    </row>
    <row r="2135" spans="2:9" x14ac:dyDescent="0.3">
      <c r="B2135" s="89" t="s">
        <v>10480</v>
      </c>
      <c r="C2135" s="90" t="s">
        <v>10481</v>
      </c>
      <c r="D2135" s="91" t="s">
        <v>6357</v>
      </c>
      <c r="E2135" s="92">
        <v>89.37</v>
      </c>
      <c r="F2135" s="92">
        <v>65.510000000000005</v>
      </c>
      <c r="G2135" s="92">
        <v>154.88</v>
      </c>
      <c r="H2135" s="68">
        <v>9</v>
      </c>
      <c r="I2135" s="68"/>
    </row>
    <row r="2136" spans="2:9" x14ac:dyDescent="0.3">
      <c r="B2136" s="89" t="s">
        <v>10482</v>
      </c>
      <c r="C2136" s="90" t="s">
        <v>10483</v>
      </c>
      <c r="D2136" s="91"/>
      <c r="E2136" s="92"/>
      <c r="F2136" s="92"/>
      <c r="G2136" s="92"/>
      <c r="H2136" s="68">
        <v>5</v>
      </c>
      <c r="I2136" s="68"/>
    </row>
    <row r="2137" spans="2:9" x14ac:dyDescent="0.3">
      <c r="B2137" s="89" t="s">
        <v>10484</v>
      </c>
      <c r="C2137" s="90" t="s">
        <v>10485</v>
      </c>
      <c r="D2137" s="91" t="s">
        <v>6357</v>
      </c>
      <c r="E2137" s="92">
        <v>19.440000000000001</v>
      </c>
      <c r="F2137" s="92">
        <v>21.83</v>
      </c>
      <c r="G2137" s="92">
        <v>41.27</v>
      </c>
      <c r="H2137" s="68">
        <v>9</v>
      </c>
      <c r="I2137" s="68"/>
    </row>
    <row r="2138" spans="2:9" x14ac:dyDescent="0.3">
      <c r="B2138" s="89" t="s">
        <v>10486</v>
      </c>
      <c r="C2138" s="90" t="s">
        <v>10487</v>
      </c>
      <c r="D2138" s="91" t="s">
        <v>6357</v>
      </c>
      <c r="E2138" s="92">
        <v>20.170000000000002</v>
      </c>
      <c r="F2138" s="92">
        <v>25.47</v>
      </c>
      <c r="G2138" s="92">
        <v>45.64</v>
      </c>
      <c r="H2138" s="68">
        <v>9</v>
      </c>
      <c r="I2138" s="68"/>
    </row>
    <row r="2139" spans="2:9" x14ac:dyDescent="0.3">
      <c r="B2139" s="89" t="s">
        <v>10488</v>
      </c>
      <c r="C2139" s="90" t="s">
        <v>10489</v>
      </c>
      <c r="D2139" s="91" t="s">
        <v>6357</v>
      </c>
      <c r="E2139" s="92">
        <v>34.79</v>
      </c>
      <c r="F2139" s="92">
        <v>29.12</v>
      </c>
      <c r="G2139" s="92">
        <v>63.91</v>
      </c>
      <c r="H2139" s="68">
        <v>9</v>
      </c>
      <c r="I2139" s="68"/>
    </row>
    <row r="2140" spans="2:9" x14ac:dyDescent="0.3">
      <c r="B2140" s="89" t="s">
        <v>10490</v>
      </c>
      <c r="C2140" s="90" t="s">
        <v>10491</v>
      </c>
      <c r="D2140" s="91" t="s">
        <v>6357</v>
      </c>
      <c r="E2140" s="92">
        <v>41.11</v>
      </c>
      <c r="F2140" s="92">
        <v>32.75</v>
      </c>
      <c r="G2140" s="92">
        <v>73.86</v>
      </c>
      <c r="H2140" s="68">
        <v>9</v>
      </c>
      <c r="I2140" s="68"/>
    </row>
    <row r="2141" spans="2:9" x14ac:dyDescent="0.3">
      <c r="B2141" s="89" t="s">
        <v>10492</v>
      </c>
      <c r="C2141" s="90" t="s">
        <v>10493</v>
      </c>
      <c r="D2141" s="91" t="s">
        <v>6357</v>
      </c>
      <c r="E2141" s="92">
        <v>50.25</v>
      </c>
      <c r="F2141" s="92">
        <v>36.39</v>
      </c>
      <c r="G2141" s="92">
        <v>86.64</v>
      </c>
      <c r="H2141" s="68">
        <v>9</v>
      </c>
      <c r="I2141" s="68"/>
    </row>
    <row r="2142" spans="2:9" x14ac:dyDescent="0.3">
      <c r="B2142" s="89" t="s">
        <v>10494</v>
      </c>
      <c r="C2142" s="90" t="s">
        <v>10495</v>
      </c>
      <c r="D2142" s="91" t="s">
        <v>6357</v>
      </c>
      <c r="E2142" s="92">
        <v>75.59</v>
      </c>
      <c r="F2142" s="92">
        <v>43.66</v>
      </c>
      <c r="G2142" s="92">
        <v>119.25</v>
      </c>
      <c r="H2142" s="68">
        <v>9</v>
      </c>
      <c r="I2142" s="68"/>
    </row>
    <row r="2143" spans="2:9" x14ac:dyDescent="0.3">
      <c r="B2143" s="89" t="s">
        <v>10496</v>
      </c>
      <c r="C2143" s="90" t="s">
        <v>10497</v>
      </c>
      <c r="D2143" s="91" t="s">
        <v>6357</v>
      </c>
      <c r="E2143" s="92">
        <v>85.89</v>
      </c>
      <c r="F2143" s="92">
        <v>54.59</v>
      </c>
      <c r="G2143" s="92">
        <v>140.47999999999999</v>
      </c>
      <c r="H2143" s="68">
        <v>9</v>
      </c>
      <c r="I2143" s="68"/>
    </row>
    <row r="2144" spans="2:9" x14ac:dyDescent="0.3">
      <c r="B2144" s="89" t="s">
        <v>10498</v>
      </c>
      <c r="C2144" s="90" t="s">
        <v>10499</v>
      </c>
      <c r="D2144" s="91" t="s">
        <v>6357</v>
      </c>
      <c r="E2144" s="92">
        <v>123.13</v>
      </c>
      <c r="F2144" s="92">
        <v>65.510000000000005</v>
      </c>
      <c r="G2144" s="92">
        <v>188.64</v>
      </c>
      <c r="H2144" s="68">
        <v>9</v>
      </c>
      <c r="I2144" s="68"/>
    </row>
    <row r="2145" spans="2:9" ht="28.8" x14ac:dyDescent="0.3">
      <c r="B2145" s="89" t="s">
        <v>10500</v>
      </c>
      <c r="C2145" s="90" t="s">
        <v>10501</v>
      </c>
      <c r="D2145" s="91"/>
      <c r="E2145" s="92"/>
      <c r="F2145" s="92"/>
      <c r="G2145" s="92"/>
      <c r="H2145" s="68">
        <v>5</v>
      </c>
      <c r="I2145" s="68"/>
    </row>
    <row r="2146" spans="2:9" x14ac:dyDescent="0.3">
      <c r="B2146" s="89" t="s">
        <v>10502</v>
      </c>
      <c r="C2146" s="90" t="s">
        <v>10503</v>
      </c>
      <c r="D2146" s="91" t="s">
        <v>6357</v>
      </c>
      <c r="E2146" s="92">
        <v>14.7</v>
      </c>
      <c r="F2146" s="92">
        <v>18.2</v>
      </c>
      <c r="G2146" s="92">
        <v>32.9</v>
      </c>
      <c r="H2146" s="68">
        <v>9</v>
      </c>
      <c r="I2146" s="68"/>
    </row>
    <row r="2147" spans="2:9" x14ac:dyDescent="0.3">
      <c r="B2147" s="89" t="s">
        <v>10504</v>
      </c>
      <c r="C2147" s="90" t="s">
        <v>10505</v>
      </c>
      <c r="D2147" s="91" t="s">
        <v>6357</v>
      </c>
      <c r="E2147" s="92">
        <v>17.309999999999999</v>
      </c>
      <c r="F2147" s="92">
        <v>21.83</v>
      </c>
      <c r="G2147" s="92">
        <v>39.14</v>
      </c>
      <c r="H2147" s="68">
        <v>9</v>
      </c>
      <c r="I2147" s="68"/>
    </row>
    <row r="2148" spans="2:9" x14ac:dyDescent="0.3">
      <c r="B2148" s="89" t="s">
        <v>10506</v>
      </c>
      <c r="C2148" s="90" t="s">
        <v>10507</v>
      </c>
      <c r="D2148" s="91" t="s">
        <v>6357</v>
      </c>
      <c r="E2148" s="92">
        <v>21.82</v>
      </c>
      <c r="F2148" s="92">
        <v>25.47</v>
      </c>
      <c r="G2148" s="92">
        <v>47.29</v>
      </c>
      <c r="H2148" s="68">
        <v>9</v>
      </c>
      <c r="I2148" s="68"/>
    </row>
    <row r="2149" spans="2:9" x14ac:dyDescent="0.3">
      <c r="B2149" s="89" t="s">
        <v>10508</v>
      </c>
      <c r="C2149" s="90" t="s">
        <v>10509</v>
      </c>
      <c r="D2149" s="91" t="s">
        <v>6357</v>
      </c>
      <c r="E2149" s="92">
        <v>33.090000000000003</v>
      </c>
      <c r="F2149" s="92">
        <v>29.12</v>
      </c>
      <c r="G2149" s="92">
        <v>62.21</v>
      </c>
      <c r="H2149" s="68">
        <v>9</v>
      </c>
      <c r="I2149" s="68"/>
    </row>
    <row r="2150" spans="2:9" x14ac:dyDescent="0.3">
      <c r="B2150" s="89" t="s">
        <v>10510</v>
      </c>
      <c r="C2150" s="90" t="s">
        <v>10511</v>
      </c>
      <c r="D2150" s="91" t="s">
        <v>6357</v>
      </c>
      <c r="E2150" s="92">
        <v>39.950000000000003</v>
      </c>
      <c r="F2150" s="92">
        <v>32.75</v>
      </c>
      <c r="G2150" s="92">
        <v>72.7</v>
      </c>
      <c r="H2150" s="68">
        <v>9</v>
      </c>
      <c r="I2150" s="68"/>
    </row>
    <row r="2151" spans="2:9" x14ac:dyDescent="0.3">
      <c r="B2151" s="89" t="s">
        <v>10512</v>
      </c>
      <c r="C2151" s="90" t="s">
        <v>10513</v>
      </c>
      <c r="D2151" s="91" t="s">
        <v>6357</v>
      </c>
      <c r="E2151" s="92">
        <v>50.75</v>
      </c>
      <c r="F2151" s="92">
        <v>36.39</v>
      </c>
      <c r="G2151" s="92">
        <v>87.14</v>
      </c>
      <c r="H2151" s="68">
        <v>9</v>
      </c>
      <c r="I2151" s="68"/>
    </row>
    <row r="2152" spans="2:9" x14ac:dyDescent="0.3">
      <c r="B2152" s="89" t="s">
        <v>10514</v>
      </c>
      <c r="C2152" s="90" t="s">
        <v>10515</v>
      </c>
      <c r="D2152" s="91" t="s">
        <v>6357</v>
      </c>
      <c r="E2152" s="92">
        <v>70.19</v>
      </c>
      <c r="F2152" s="92">
        <v>43.66</v>
      </c>
      <c r="G2152" s="92">
        <v>113.85</v>
      </c>
      <c r="H2152" s="68">
        <v>9</v>
      </c>
      <c r="I2152" s="68"/>
    </row>
    <row r="2153" spans="2:9" x14ac:dyDescent="0.3">
      <c r="B2153" s="89" t="s">
        <v>10516</v>
      </c>
      <c r="C2153" s="90" t="s">
        <v>10517</v>
      </c>
      <c r="D2153" s="91" t="s">
        <v>6357</v>
      </c>
      <c r="E2153" s="92">
        <v>80.819999999999993</v>
      </c>
      <c r="F2153" s="92">
        <v>54.59</v>
      </c>
      <c r="G2153" s="92">
        <v>135.41</v>
      </c>
      <c r="H2153" s="68">
        <v>9</v>
      </c>
      <c r="I2153" s="68"/>
    </row>
    <row r="2154" spans="2:9" x14ac:dyDescent="0.3">
      <c r="B2154" s="89" t="s">
        <v>10518</v>
      </c>
      <c r="C2154" s="90" t="s">
        <v>10519</v>
      </c>
      <c r="D2154" s="91" t="s">
        <v>6357</v>
      </c>
      <c r="E2154" s="92">
        <v>117.25</v>
      </c>
      <c r="F2154" s="92">
        <v>65.510000000000005</v>
      </c>
      <c r="G2154" s="92">
        <v>182.76</v>
      </c>
      <c r="H2154" s="68">
        <v>9</v>
      </c>
      <c r="I2154" s="68"/>
    </row>
    <row r="2155" spans="2:9" x14ac:dyDescent="0.3">
      <c r="B2155" s="89" t="s">
        <v>10520</v>
      </c>
      <c r="C2155" s="90" t="s">
        <v>10521</v>
      </c>
      <c r="D2155" s="91"/>
      <c r="E2155" s="92"/>
      <c r="F2155" s="92"/>
      <c r="G2155" s="92"/>
      <c r="H2155" s="68">
        <v>5</v>
      </c>
      <c r="I2155" s="68"/>
    </row>
    <row r="2156" spans="2:9" x14ac:dyDescent="0.3">
      <c r="B2156" s="89" t="s">
        <v>10522</v>
      </c>
      <c r="C2156" s="90" t="s">
        <v>10523</v>
      </c>
      <c r="D2156" s="91" t="s">
        <v>6560</v>
      </c>
      <c r="E2156" s="92">
        <v>7.46</v>
      </c>
      <c r="F2156" s="92">
        <v>9.1</v>
      </c>
      <c r="G2156" s="92">
        <v>16.559999999999999</v>
      </c>
      <c r="H2156" s="68">
        <v>9</v>
      </c>
      <c r="I2156" s="68"/>
    </row>
    <row r="2157" spans="2:9" x14ac:dyDescent="0.3">
      <c r="B2157" s="89" t="s">
        <v>10524</v>
      </c>
      <c r="C2157" s="90" t="s">
        <v>10525</v>
      </c>
      <c r="D2157" s="91" t="s">
        <v>6357</v>
      </c>
      <c r="E2157" s="92">
        <v>5.82</v>
      </c>
      <c r="F2157" s="92">
        <v>1.82</v>
      </c>
      <c r="G2157" s="92">
        <v>7.64</v>
      </c>
      <c r="H2157" s="68">
        <v>9</v>
      </c>
      <c r="I2157" s="68"/>
    </row>
    <row r="2158" spans="2:9" x14ac:dyDescent="0.3">
      <c r="B2158" s="89" t="s">
        <v>10526</v>
      </c>
      <c r="C2158" s="90" t="s">
        <v>10527</v>
      </c>
      <c r="D2158" s="91" t="s">
        <v>6249</v>
      </c>
      <c r="E2158" s="92">
        <v>1.07</v>
      </c>
      <c r="F2158" s="92">
        <v>5.46</v>
      </c>
      <c r="G2158" s="92">
        <v>6.53</v>
      </c>
      <c r="H2158" s="68">
        <v>9</v>
      </c>
      <c r="I2158" s="68"/>
    </row>
    <row r="2159" spans="2:9" x14ac:dyDescent="0.3">
      <c r="B2159" s="89" t="s">
        <v>10528</v>
      </c>
      <c r="C2159" s="90" t="s">
        <v>10529</v>
      </c>
      <c r="D2159" s="91" t="s">
        <v>6249</v>
      </c>
      <c r="E2159" s="92">
        <v>2.33</v>
      </c>
      <c r="F2159" s="92">
        <v>6.55</v>
      </c>
      <c r="G2159" s="92">
        <v>8.8800000000000008</v>
      </c>
      <c r="H2159" s="68">
        <v>9</v>
      </c>
      <c r="I2159" s="68"/>
    </row>
    <row r="2160" spans="2:9" x14ac:dyDescent="0.3">
      <c r="B2160" s="89" t="s">
        <v>10530</v>
      </c>
      <c r="C2160" s="90" t="s">
        <v>10531</v>
      </c>
      <c r="D2160" s="91" t="s">
        <v>6249</v>
      </c>
      <c r="E2160" s="92">
        <v>2.0699999999999998</v>
      </c>
      <c r="F2160" s="92">
        <v>6.55</v>
      </c>
      <c r="G2160" s="92">
        <v>8.6199999999999992</v>
      </c>
      <c r="H2160" s="68">
        <v>9</v>
      </c>
      <c r="I2160" s="68"/>
    </row>
    <row r="2161" spans="2:9" x14ac:dyDescent="0.3">
      <c r="B2161" s="89" t="s">
        <v>10532</v>
      </c>
      <c r="C2161" s="90" t="s">
        <v>10533</v>
      </c>
      <c r="D2161" s="91" t="s">
        <v>6249</v>
      </c>
      <c r="E2161" s="92">
        <v>2.13</v>
      </c>
      <c r="F2161" s="92">
        <v>5.46</v>
      </c>
      <c r="G2161" s="92">
        <v>7.59</v>
      </c>
      <c r="H2161" s="68">
        <v>9</v>
      </c>
      <c r="I2161" s="68"/>
    </row>
    <row r="2162" spans="2:9" x14ac:dyDescent="0.3">
      <c r="B2162" s="89" t="s">
        <v>10534</v>
      </c>
      <c r="C2162" s="90" t="s">
        <v>10535</v>
      </c>
      <c r="D2162" s="91" t="s">
        <v>6357</v>
      </c>
      <c r="E2162" s="92">
        <v>4.66</v>
      </c>
      <c r="F2162" s="92">
        <v>10.92</v>
      </c>
      <c r="G2162" s="92">
        <v>15.58</v>
      </c>
      <c r="H2162" s="68">
        <v>9</v>
      </c>
      <c r="I2162" s="68"/>
    </row>
    <row r="2163" spans="2:9" x14ac:dyDescent="0.3">
      <c r="B2163" s="89" t="s">
        <v>10536</v>
      </c>
      <c r="C2163" s="90" t="s">
        <v>10537</v>
      </c>
      <c r="D2163" s="91" t="s">
        <v>6357</v>
      </c>
      <c r="E2163" s="92">
        <v>8.82</v>
      </c>
      <c r="F2163" s="92">
        <v>5.09</v>
      </c>
      <c r="G2163" s="92">
        <v>13.91</v>
      </c>
      <c r="H2163" s="68">
        <v>9</v>
      </c>
      <c r="I2163" s="68"/>
    </row>
    <row r="2164" spans="2:9" x14ac:dyDescent="0.3">
      <c r="B2164" s="89" t="s">
        <v>10538</v>
      </c>
      <c r="C2164" s="90" t="s">
        <v>10539</v>
      </c>
      <c r="D2164" s="91" t="s">
        <v>6357</v>
      </c>
      <c r="E2164" s="92">
        <v>4.5199999999999996</v>
      </c>
      <c r="F2164" s="92">
        <v>5.09</v>
      </c>
      <c r="G2164" s="92">
        <v>9.61</v>
      </c>
      <c r="H2164" s="68">
        <v>9</v>
      </c>
      <c r="I2164" s="68"/>
    </row>
    <row r="2165" spans="2:9" x14ac:dyDescent="0.3">
      <c r="B2165" s="89" t="s">
        <v>10540</v>
      </c>
      <c r="C2165" s="90" t="s">
        <v>10541</v>
      </c>
      <c r="D2165" s="91" t="s">
        <v>6357</v>
      </c>
      <c r="E2165" s="92">
        <v>6.69</v>
      </c>
      <c r="F2165" s="92">
        <v>5.09</v>
      </c>
      <c r="G2165" s="92">
        <v>11.78</v>
      </c>
      <c r="H2165" s="68">
        <v>9</v>
      </c>
      <c r="I2165" s="68"/>
    </row>
    <row r="2166" spans="2:9" x14ac:dyDescent="0.3">
      <c r="B2166" s="89" t="s">
        <v>10542</v>
      </c>
      <c r="C2166" s="90" t="s">
        <v>10543</v>
      </c>
      <c r="D2166" s="91" t="s">
        <v>6357</v>
      </c>
      <c r="E2166" s="92">
        <v>35.86</v>
      </c>
      <c r="F2166" s="92">
        <v>9.1</v>
      </c>
      <c r="G2166" s="92">
        <v>44.96</v>
      </c>
      <c r="H2166" s="68">
        <v>9</v>
      </c>
      <c r="I2166" s="68"/>
    </row>
    <row r="2167" spans="2:9" x14ac:dyDescent="0.3">
      <c r="B2167" s="89" t="s">
        <v>10544</v>
      </c>
      <c r="C2167" s="90" t="s">
        <v>10545</v>
      </c>
      <c r="D2167" s="91" t="s">
        <v>6357</v>
      </c>
      <c r="E2167" s="92">
        <v>67.63</v>
      </c>
      <c r="F2167" s="92">
        <v>9.1</v>
      </c>
      <c r="G2167" s="92">
        <v>76.73</v>
      </c>
      <c r="H2167" s="68">
        <v>9</v>
      </c>
      <c r="I2167" s="68"/>
    </row>
    <row r="2168" spans="2:9" x14ac:dyDescent="0.3">
      <c r="B2168" s="89" t="s">
        <v>10546</v>
      </c>
      <c r="C2168" s="90" t="s">
        <v>10547</v>
      </c>
      <c r="D2168" s="91" t="s">
        <v>6357</v>
      </c>
      <c r="E2168" s="92">
        <v>36.18</v>
      </c>
      <c r="F2168" s="92">
        <v>9.1</v>
      </c>
      <c r="G2168" s="92">
        <v>45.28</v>
      </c>
      <c r="H2168" s="68">
        <v>9</v>
      </c>
      <c r="I2168" s="68"/>
    </row>
    <row r="2169" spans="2:9" ht="28.8" x14ac:dyDescent="0.3">
      <c r="B2169" s="89" t="s">
        <v>10548</v>
      </c>
      <c r="C2169" s="90" t="s">
        <v>10549</v>
      </c>
      <c r="D2169" s="91" t="s">
        <v>6357</v>
      </c>
      <c r="E2169" s="92">
        <v>65.34</v>
      </c>
      <c r="F2169" s="92">
        <v>10.92</v>
      </c>
      <c r="G2169" s="92">
        <v>76.260000000000005</v>
      </c>
      <c r="H2169" s="68">
        <v>9</v>
      </c>
      <c r="I2169" s="68"/>
    </row>
    <row r="2170" spans="2:9" ht="28.8" x14ac:dyDescent="0.3">
      <c r="B2170" s="89" t="s">
        <v>10550</v>
      </c>
      <c r="C2170" s="90" t="s">
        <v>10551</v>
      </c>
      <c r="D2170" s="91" t="s">
        <v>6357</v>
      </c>
      <c r="E2170" s="92">
        <v>94.67</v>
      </c>
      <c r="F2170" s="92">
        <v>12.73</v>
      </c>
      <c r="G2170" s="92">
        <v>107.4</v>
      </c>
      <c r="H2170" s="68">
        <v>9</v>
      </c>
      <c r="I2170" s="68"/>
    </row>
    <row r="2171" spans="2:9" ht="28.8" x14ac:dyDescent="0.3">
      <c r="B2171" s="89" t="s">
        <v>10552</v>
      </c>
      <c r="C2171" s="90" t="s">
        <v>10553</v>
      </c>
      <c r="D2171" s="91" t="s">
        <v>6357</v>
      </c>
      <c r="E2171" s="92">
        <v>119.6</v>
      </c>
      <c r="F2171" s="92">
        <v>14.56</v>
      </c>
      <c r="G2171" s="92">
        <v>134.16</v>
      </c>
      <c r="H2171" s="68">
        <v>9</v>
      </c>
      <c r="I2171" s="68"/>
    </row>
    <row r="2172" spans="2:9" ht="28.8" x14ac:dyDescent="0.3">
      <c r="B2172" s="89" t="s">
        <v>10554</v>
      </c>
      <c r="C2172" s="90" t="s">
        <v>10555</v>
      </c>
      <c r="D2172" s="91" t="s">
        <v>6249</v>
      </c>
      <c r="E2172" s="92">
        <v>9.84</v>
      </c>
      <c r="F2172" s="92">
        <v>1.45</v>
      </c>
      <c r="G2172" s="92">
        <v>11.29</v>
      </c>
      <c r="H2172" s="68">
        <v>9</v>
      </c>
      <c r="I2172" s="68"/>
    </row>
    <row r="2173" spans="2:9" ht="28.8" x14ac:dyDescent="0.3">
      <c r="B2173" s="89" t="s">
        <v>10556</v>
      </c>
      <c r="C2173" s="90" t="s">
        <v>10557</v>
      </c>
      <c r="D2173" s="91" t="s">
        <v>6249</v>
      </c>
      <c r="E2173" s="92">
        <v>10.96</v>
      </c>
      <c r="F2173" s="92">
        <v>1.45</v>
      </c>
      <c r="G2173" s="92">
        <v>12.41</v>
      </c>
      <c r="H2173" s="68">
        <v>9</v>
      </c>
      <c r="I2173" s="68"/>
    </row>
    <row r="2174" spans="2:9" ht="28.8" x14ac:dyDescent="0.3">
      <c r="B2174" s="89" t="s">
        <v>10558</v>
      </c>
      <c r="C2174" s="90" t="s">
        <v>10559</v>
      </c>
      <c r="D2174" s="91" t="s">
        <v>6249</v>
      </c>
      <c r="E2174" s="92">
        <v>10.89</v>
      </c>
      <c r="F2174" s="92">
        <v>1.45</v>
      </c>
      <c r="G2174" s="92">
        <v>12.34</v>
      </c>
      <c r="H2174" s="68">
        <v>9</v>
      </c>
      <c r="I2174" s="68"/>
    </row>
    <row r="2175" spans="2:9" x14ac:dyDescent="0.3">
      <c r="B2175" s="89" t="s">
        <v>10560</v>
      </c>
      <c r="C2175" s="90" t="s">
        <v>10561</v>
      </c>
      <c r="D2175" s="91"/>
      <c r="E2175" s="92"/>
      <c r="F2175" s="92"/>
      <c r="G2175" s="92"/>
      <c r="H2175" s="68">
        <v>5</v>
      </c>
      <c r="I2175" s="68"/>
    </row>
    <row r="2176" spans="2:9" x14ac:dyDescent="0.3">
      <c r="B2176" s="89" t="s">
        <v>10562</v>
      </c>
      <c r="C2176" s="90" t="s">
        <v>10563</v>
      </c>
      <c r="D2176" s="91" t="s">
        <v>6357</v>
      </c>
      <c r="E2176" s="92">
        <v>42.74</v>
      </c>
      <c r="F2176" s="92">
        <v>10.92</v>
      </c>
      <c r="G2176" s="92">
        <v>53.66</v>
      </c>
      <c r="H2176" s="68">
        <v>9</v>
      </c>
      <c r="I2176" s="68"/>
    </row>
    <row r="2177" spans="2:9" x14ac:dyDescent="0.3">
      <c r="B2177" s="89" t="s">
        <v>10564</v>
      </c>
      <c r="C2177" s="90" t="s">
        <v>10565</v>
      </c>
      <c r="D2177" s="91" t="s">
        <v>6357</v>
      </c>
      <c r="E2177" s="92">
        <v>39.299999999999997</v>
      </c>
      <c r="F2177" s="92">
        <v>10.92</v>
      </c>
      <c r="G2177" s="92">
        <v>50.22</v>
      </c>
      <c r="H2177" s="68">
        <v>9</v>
      </c>
      <c r="I2177" s="68"/>
    </row>
    <row r="2178" spans="2:9" ht="28.8" x14ac:dyDescent="0.3">
      <c r="B2178" s="89" t="s">
        <v>10566</v>
      </c>
      <c r="C2178" s="90" t="s">
        <v>10567</v>
      </c>
      <c r="D2178" s="91" t="s">
        <v>6249</v>
      </c>
      <c r="E2178" s="92">
        <v>40.880000000000003</v>
      </c>
      <c r="F2178" s="92">
        <v>11.28</v>
      </c>
      <c r="G2178" s="92">
        <v>52.16</v>
      </c>
      <c r="H2178" s="68">
        <v>9</v>
      </c>
      <c r="I2178" s="68"/>
    </row>
    <row r="2179" spans="2:9" ht="28.8" x14ac:dyDescent="0.3">
      <c r="B2179" s="89" t="s">
        <v>10568</v>
      </c>
      <c r="C2179" s="90" t="s">
        <v>10569</v>
      </c>
      <c r="D2179" s="91" t="s">
        <v>6249</v>
      </c>
      <c r="E2179" s="92">
        <v>115.34</v>
      </c>
      <c r="F2179" s="92">
        <v>21.83</v>
      </c>
      <c r="G2179" s="92">
        <v>137.16999999999999</v>
      </c>
      <c r="H2179" s="68">
        <v>9</v>
      </c>
      <c r="I2179" s="68"/>
    </row>
    <row r="2180" spans="2:9" ht="28.8" x14ac:dyDescent="0.3">
      <c r="B2180" s="89" t="s">
        <v>10570</v>
      </c>
      <c r="C2180" s="90" t="s">
        <v>10571</v>
      </c>
      <c r="D2180" s="91" t="s">
        <v>6249</v>
      </c>
      <c r="E2180" s="92">
        <v>210.51</v>
      </c>
      <c r="F2180" s="92">
        <v>21.83</v>
      </c>
      <c r="G2180" s="92">
        <v>232.34</v>
      </c>
      <c r="H2180" s="68">
        <v>9</v>
      </c>
      <c r="I2180" s="68"/>
    </row>
    <row r="2181" spans="2:9" x14ac:dyDescent="0.3">
      <c r="B2181" s="89" t="s">
        <v>10572</v>
      </c>
      <c r="C2181" s="90" t="s">
        <v>10573</v>
      </c>
      <c r="D2181" s="91" t="s">
        <v>6249</v>
      </c>
      <c r="E2181" s="92">
        <v>143.82</v>
      </c>
      <c r="F2181" s="92">
        <v>6.91</v>
      </c>
      <c r="G2181" s="92">
        <v>150.72999999999999</v>
      </c>
      <c r="H2181" s="68">
        <v>9</v>
      </c>
      <c r="I2181" s="68"/>
    </row>
    <row r="2182" spans="2:9" x14ac:dyDescent="0.3">
      <c r="B2182" s="89" t="s">
        <v>10574</v>
      </c>
      <c r="C2182" s="90" t="s">
        <v>10575</v>
      </c>
      <c r="D2182" s="91" t="s">
        <v>6249</v>
      </c>
      <c r="E2182" s="92">
        <v>176.01</v>
      </c>
      <c r="F2182" s="92">
        <v>6.91</v>
      </c>
      <c r="G2182" s="92">
        <v>182.92</v>
      </c>
      <c r="H2182" s="68">
        <v>9</v>
      </c>
      <c r="I2182" s="68"/>
    </row>
    <row r="2183" spans="2:9" x14ac:dyDescent="0.3">
      <c r="B2183" s="89" t="s">
        <v>10576</v>
      </c>
      <c r="C2183" s="90" t="s">
        <v>10577</v>
      </c>
      <c r="D2183" s="91" t="s">
        <v>6249</v>
      </c>
      <c r="E2183" s="92">
        <v>344.36</v>
      </c>
      <c r="F2183" s="92">
        <v>6.91</v>
      </c>
      <c r="G2183" s="92">
        <v>351.27</v>
      </c>
      <c r="H2183" s="68">
        <v>9</v>
      </c>
      <c r="I2183" s="68"/>
    </row>
    <row r="2184" spans="2:9" x14ac:dyDescent="0.3">
      <c r="B2184" s="89" t="s">
        <v>10578</v>
      </c>
      <c r="C2184" s="90" t="s">
        <v>10579</v>
      </c>
      <c r="D2184" s="91" t="s">
        <v>6249</v>
      </c>
      <c r="E2184" s="92">
        <v>9.1</v>
      </c>
      <c r="F2184" s="92">
        <v>0.73</v>
      </c>
      <c r="G2184" s="92">
        <v>9.83</v>
      </c>
      <c r="H2184" s="68">
        <v>9</v>
      </c>
      <c r="I2184" s="68"/>
    </row>
    <row r="2185" spans="2:9" x14ac:dyDescent="0.3">
      <c r="B2185" s="89" t="s">
        <v>10580</v>
      </c>
      <c r="C2185" s="90" t="s">
        <v>10581</v>
      </c>
      <c r="D2185" s="91"/>
      <c r="E2185" s="92"/>
      <c r="F2185" s="92"/>
      <c r="G2185" s="92"/>
      <c r="H2185" s="68">
        <v>5</v>
      </c>
      <c r="I2185" s="68"/>
    </row>
    <row r="2186" spans="2:9" ht="28.8" x14ac:dyDescent="0.3">
      <c r="B2186" s="89" t="s">
        <v>10582</v>
      </c>
      <c r="C2186" s="90" t="s">
        <v>10583</v>
      </c>
      <c r="D2186" s="91" t="s">
        <v>6357</v>
      </c>
      <c r="E2186" s="92">
        <v>197.05</v>
      </c>
      <c r="F2186" s="92">
        <v>10.92</v>
      </c>
      <c r="G2186" s="92">
        <v>207.97</v>
      </c>
      <c r="H2186" s="68">
        <v>9</v>
      </c>
      <c r="I2186" s="68"/>
    </row>
    <row r="2187" spans="2:9" ht="28.8" x14ac:dyDescent="0.3">
      <c r="B2187" s="89" t="s">
        <v>10584</v>
      </c>
      <c r="C2187" s="90" t="s">
        <v>10585</v>
      </c>
      <c r="D2187" s="91" t="s">
        <v>6357</v>
      </c>
      <c r="E2187" s="92">
        <v>207.23</v>
      </c>
      <c r="F2187" s="92">
        <v>10.92</v>
      </c>
      <c r="G2187" s="92">
        <v>218.15</v>
      </c>
      <c r="H2187" s="68">
        <v>9</v>
      </c>
      <c r="I2187" s="68"/>
    </row>
    <row r="2188" spans="2:9" ht="28.8" x14ac:dyDescent="0.3">
      <c r="B2188" s="89" t="s">
        <v>10586</v>
      </c>
      <c r="C2188" s="90" t="s">
        <v>10587</v>
      </c>
      <c r="D2188" s="91" t="s">
        <v>6357</v>
      </c>
      <c r="E2188" s="92">
        <v>243.43</v>
      </c>
      <c r="F2188" s="92">
        <v>10.92</v>
      </c>
      <c r="G2188" s="92">
        <v>254.35</v>
      </c>
      <c r="H2188" s="68">
        <v>9</v>
      </c>
      <c r="I2188" s="68"/>
    </row>
    <row r="2189" spans="2:9" ht="28.8" x14ac:dyDescent="0.3">
      <c r="B2189" s="89" t="s">
        <v>10588</v>
      </c>
      <c r="C2189" s="90" t="s">
        <v>10589</v>
      </c>
      <c r="D2189" s="91" t="s">
        <v>6357</v>
      </c>
      <c r="E2189" s="92">
        <v>225.3</v>
      </c>
      <c r="F2189" s="92">
        <v>10.92</v>
      </c>
      <c r="G2189" s="92">
        <v>236.22</v>
      </c>
      <c r="H2189" s="68">
        <v>9</v>
      </c>
      <c r="I2189" s="68"/>
    </row>
    <row r="2190" spans="2:9" ht="28.8" x14ac:dyDescent="0.3">
      <c r="B2190" s="89" t="s">
        <v>10590</v>
      </c>
      <c r="C2190" s="90" t="s">
        <v>10591</v>
      </c>
      <c r="D2190" s="91" t="s">
        <v>6357</v>
      </c>
      <c r="E2190" s="92">
        <v>279.64</v>
      </c>
      <c r="F2190" s="92">
        <v>10.92</v>
      </c>
      <c r="G2190" s="92">
        <v>290.56</v>
      </c>
      <c r="H2190" s="68">
        <v>9</v>
      </c>
      <c r="I2190" s="68"/>
    </row>
    <row r="2191" spans="2:9" x14ac:dyDescent="0.3">
      <c r="B2191" s="89" t="s">
        <v>10592</v>
      </c>
      <c r="C2191" s="90" t="s">
        <v>10593</v>
      </c>
      <c r="D2191" s="91"/>
      <c r="E2191" s="92"/>
      <c r="F2191" s="92"/>
      <c r="G2191" s="92"/>
      <c r="H2191" s="68">
        <v>5</v>
      </c>
      <c r="I2191" s="68"/>
    </row>
    <row r="2192" spans="2:9" ht="28.8" x14ac:dyDescent="0.3">
      <c r="B2192" s="89" t="s">
        <v>10594</v>
      </c>
      <c r="C2192" s="90" t="s">
        <v>10595</v>
      </c>
      <c r="D2192" s="91" t="s">
        <v>6357</v>
      </c>
      <c r="E2192" s="92">
        <v>8.36</v>
      </c>
      <c r="F2192" s="92">
        <v>1.45</v>
      </c>
      <c r="G2192" s="92">
        <v>9.81</v>
      </c>
      <c r="H2192" s="68">
        <v>9</v>
      </c>
      <c r="I2192" s="68"/>
    </row>
    <row r="2193" spans="2:9" ht="28.8" x14ac:dyDescent="0.3">
      <c r="B2193" s="89" t="s">
        <v>10596</v>
      </c>
      <c r="C2193" s="90" t="s">
        <v>10597</v>
      </c>
      <c r="D2193" s="91" t="s">
        <v>6357</v>
      </c>
      <c r="E2193" s="92">
        <v>10.39</v>
      </c>
      <c r="F2193" s="92">
        <v>1.45</v>
      </c>
      <c r="G2193" s="92">
        <v>11.84</v>
      </c>
      <c r="H2193" s="68">
        <v>9</v>
      </c>
      <c r="I2193" s="68"/>
    </row>
    <row r="2194" spans="2:9" ht="28.8" x14ac:dyDescent="0.3">
      <c r="B2194" s="89" t="s">
        <v>10598</v>
      </c>
      <c r="C2194" s="90" t="s">
        <v>10599</v>
      </c>
      <c r="D2194" s="91" t="s">
        <v>6357</v>
      </c>
      <c r="E2194" s="92">
        <v>12.68</v>
      </c>
      <c r="F2194" s="92">
        <v>1.45</v>
      </c>
      <c r="G2194" s="92">
        <v>14.13</v>
      </c>
      <c r="H2194" s="68">
        <v>9</v>
      </c>
      <c r="I2194" s="68"/>
    </row>
    <row r="2195" spans="2:9" ht="28.8" x14ac:dyDescent="0.3">
      <c r="B2195" s="89" t="s">
        <v>10600</v>
      </c>
      <c r="C2195" s="90" t="s">
        <v>10601</v>
      </c>
      <c r="D2195" s="91" t="s">
        <v>6357</v>
      </c>
      <c r="E2195" s="92">
        <v>18.989999999999998</v>
      </c>
      <c r="F2195" s="92">
        <v>1.45</v>
      </c>
      <c r="G2195" s="92">
        <v>20.440000000000001</v>
      </c>
      <c r="H2195" s="68">
        <v>9</v>
      </c>
      <c r="I2195" s="68"/>
    </row>
    <row r="2196" spans="2:9" ht="28.8" x14ac:dyDescent="0.3">
      <c r="B2196" s="89" t="s">
        <v>10602</v>
      </c>
      <c r="C2196" s="90" t="s">
        <v>10603</v>
      </c>
      <c r="D2196" s="91" t="s">
        <v>6357</v>
      </c>
      <c r="E2196" s="92">
        <v>27.44</v>
      </c>
      <c r="F2196" s="92">
        <v>1.45</v>
      </c>
      <c r="G2196" s="92">
        <v>28.89</v>
      </c>
      <c r="H2196" s="68">
        <v>9</v>
      </c>
      <c r="I2196" s="68"/>
    </row>
    <row r="2197" spans="2:9" ht="28.8" x14ac:dyDescent="0.3">
      <c r="B2197" s="89" t="s">
        <v>10604</v>
      </c>
      <c r="C2197" s="90" t="s">
        <v>10605</v>
      </c>
      <c r="D2197" s="91" t="s">
        <v>6357</v>
      </c>
      <c r="E2197" s="92">
        <v>41.77</v>
      </c>
      <c r="F2197" s="92">
        <v>1.45</v>
      </c>
      <c r="G2197" s="92">
        <v>43.22</v>
      </c>
      <c r="H2197" s="68">
        <v>9</v>
      </c>
      <c r="I2197" s="68"/>
    </row>
    <row r="2198" spans="2:9" ht="28.8" x14ac:dyDescent="0.3">
      <c r="B2198" s="89" t="s">
        <v>10606</v>
      </c>
      <c r="C2198" s="90" t="s">
        <v>10607</v>
      </c>
      <c r="D2198" s="91" t="s">
        <v>6357</v>
      </c>
      <c r="E2198" s="92">
        <v>62.42</v>
      </c>
      <c r="F2198" s="92">
        <v>1.45</v>
      </c>
      <c r="G2198" s="92">
        <v>63.87</v>
      </c>
      <c r="H2198" s="68">
        <v>9</v>
      </c>
      <c r="I2198" s="68"/>
    </row>
    <row r="2199" spans="2:9" x14ac:dyDescent="0.3">
      <c r="B2199" s="89" t="s">
        <v>10608</v>
      </c>
      <c r="C2199" s="90" t="s">
        <v>10609</v>
      </c>
      <c r="D2199" s="91"/>
      <c r="E2199" s="92"/>
      <c r="F2199" s="92"/>
      <c r="G2199" s="92"/>
      <c r="H2199" s="68">
        <v>5</v>
      </c>
      <c r="I2199" s="68"/>
    </row>
    <row r="2200" spans="2:9" x14ac:dyDescent="0.3">
      <c r="B2200" s="89" t="s">
        <v>10610</v>
      </c>
      <c r="C2200" s="90" t="s">
        <v>10611</v>
      </c>
      <c r="D2200" s="91" t="s">
        <v>6357</v>
      </c>
      <c r="E2200" s="92">
        <v>9.2100000000000009</v>
      </c>
      <c r="F2200" s="92">
        <v>12.73</v>
      </c>
      <c r="G2200" s="92">
        <v>21.94</v>
      </c>
      <c r="H2200" s="68">
        <v>9</v>
      </c>
      <c r="I2200" s="68"/>
    </row>
    <row r="2201" spans="2:9" x14ac:dyDescent="0.3">
      <c r="B2201" s="89" t="s">
        <v>10612</v>
      </c>
      <c r="C2201" s="90" t="s">
        <v>10613</v>
      </c>
      <c r="D2201" s="91" t="s">
        <v>6357</v>
      </c>
      <c r="E2201" s="92">
        <v>14.21</v>
      </c>
      <c r="F2201" s="92">
        <v>12.73</v>
      </c>
      <c r="G2201" s="92">
        <v>26.94</v>
      </c>
      <c r="H2201" s="68">
        <v>9</v>
      </c>
      <c r="I2201" s="68"/>
    </row>
    <row r="2202" spans="2:9" x14ac:dyDescent="0.3">
      <c r="B2202" s="89" t="s">
        <v>10614</v>
      </c>
      <c r="C2202" s="90" t="s">
        <v>10615</v>
      </c>
      <c r="D2202" s="91" t="s">
        <v>6357</v>
      </c>
      <c r="E2202" s="92">
        <v>33.729999999999997</v>
      </c>
      <c r="F2202" s="92">
        <v>12.73</v>
      </c>
      <c r="G2202" s="92">
        <v>46.46</v>
      </c>
      <c r="H2202" s="68">
        <v>9</v>
      </c>
      <c r="I2202" s="68"/>
    </row>
    <row r="2203" spans="2:9" x14ac:dyDescent="0.3">
      <c r="B2203" s="89" t="s">
        <v>10616</v>
      </c>
      <c r="C2203" s="90" t="s">
        <v>10617</v>
      </c>
      <c r="D2203" s="91" t="s">
        <v>6249</v>
      </c>
      <c r="E2203" s="92">
        <v>14.99</v>
      </c>
      <c r="F2203" s="92">
        <v>2.42</v>
      </c>
      <c r="G2203" s="92">
        <v>17.41</v>
      </c>
      <c r="H2203" s="68">
        <v>9</v>
      </c>
      <c r="I2203" s="68"/>
    </row>
    <row r="2204" spans="2:9" x14ac:dyDescent="0.3">
      <c r="B2204" s="89" t="s">
        <v>10618</v>
      </c>
      <c r="C2204" s="90" t="s">
        <v>10619</v>
      </c>
      <c r="D2204" s="91" t="s">
        <v>6249</v>
      </c>
      <c r="E2204" s="92">
        <v>23.52</v>
      </c>
      <c r="F2204" s="92">
        <v>2.42</v>
      </c>
      <c r="G2204" s="92">
        <v>25.94</v>
      </c>
      <c r="H2204" s="68">
        <v>9</v>
      </c>
      <c r="I2204" s="68"/>
    </row>
    <row r="2205" spans="2:9" x14ac:dyDescent="0.3">
      <c r="B2205" s="89" t="s">
        <v>10620</v>
      </c>
      <c r="C2205" s="90" t="s">
        <v>10621</v>
      </c>
      <c r="D2205" s="91" t="s">
        <v>6249</v>
      </c>
      <c r="E2205" s="92">
        <v>65.510000000000005</v>
      </c>
      <c r="F2205" s="92">
        <v>2.42</v>
      </c>
      <c r="G2205" s="92">
        <v>67.930000000000007</v>
      </c>
      <c r="H2205" s="68">
        <v>9</v>
      </c>
      <c r="I2205" s="68"/>
    </row>
    <row r="2206" spans="2:9" x14ac:dyDescent="0.3">
      <c r="B2206" s="89" t="s">
        <v>10622</v>
      </c>
      <c r="C2206" s="90" t="s">
        <v>10623</v>
      </c>
      <c r="D2206" s="91" t="s">
        <v>6249</v>
      </c>
      <c r="E2206" s="92">
        <v>16.73</v>
      </c>
      <c r="F2206" s="92">
        <v>2.42</v>
      </c>
      <c r="G2206" s="92">
        <v>19.149999999999999</v>
      </c>
      <c r="H2206" s="68">
        <v>9</v>
      </c>
      <c r="I2206" s="68"/>
    </row>
    <row r="2207" spans="2:9" x14ac:dyDescent="0.3">
      <c r="B2207" s="89" t="s">
        <v>10624</v>
      </c>
      <c r="C2207" s="90" t="s">
        <v>10625</v>
      </c>
      <c r="D2207" s="91" t="s">
        <v>6249</v>
      </c>
      <c r="E2207" s="92">
        <v>26.33</v>
      </c>
      <c r="F2207" s="92">
        <v>2.42</v>
      </c>
      <c r="G2207" s="92">
        <v>28.75</v>
      </c>
      <c r="H2207" s="68">
        <v>9</v>
      </c>
      <c r="I2207" s="68"/>
    </row>
    <row r="2208" spans="2:9" x14ac:dyDescent="0.3">
      <c r="B2208" s="89" t="s">
        <v>10626</v>
      </c>
      <c r="C2208" s="90" t="s">
        <v>10627</v>
      </c>
      <c r="D2208" s="91" t="s">
        <v>6249</v>
      </c>
      <c r="E2208" s="92">
        <v>72.67</v>
      </c>
      <c r="F2208" s="92">
        <v>2.42</v>
      </c>
      <c r="G2208" s="92">
        <v>75.09</v>
      </c>
      <c r="H2208" s="68">
        <v>9</v>
      </c>
      <c r="I2208" s="68"/>
    </row>
    <row r="2209" spans="2:9" x14ac:dyDescent="0.3">
      <c r="B2209" s="89" t="s">
        <v>10628</v>
      </c>
      <c r="C2209" s="90" t="s">
        <v>10629</v>
      </c>
      <c r="D2209" s="91"/>
      <c r="E2209" s="92"/>
      <c r="F2209" s="92"/>
      <c r="G2209" s="92"/>
      <c r="H2209" s="68">
        <v>5</v>
      </c>
      <c r="I2209" s="68"/>
    </row>
    <row r="2210" spans="2:9" x14ac:dyDescent="0.3">
      <c r="B2210" s="89" t="s">
        <v>10630</v>
      </c>
      <c r="C2210" s="90" t="s">
        <v>10631</v>
      </c>
      <c r="D2210" s="91" t="s">
        <v>6357</v>
      </c>
      <c r="E2210" s="92">
        <v>50.97</v>
      </c>
      <c r="F2210" s="92">
        <v>10.92</v>
      </c>
      <c r="G2210" s="92">
        <v>61.89</v>
      </c>
      <c r="H2210" s="68">
        <v>9</v>
      </c>
      <c r="I2210" s="68"/>
    </row>
    <row r="2211" spans="2:9" ht="28.8" x14ac:dyDescent="0.3">
      <c r="B2211" s="89" t="s">
        <v>10632</v>
      </c>
      <c r="C2211" s="90" t="s">
        <v>10633</v>
      </c>
      <c r="D2211" s="91" t="s">
        <v>6249</v>
      </c>
      <c r="E2211" s="92">
        <v>57.8</v>
      </c>
      <c r="F2211" s="92">
        <v>18.2</v>
      </c>
      <c r="G2211" s="92">
        <v>76</v>
      </c>
      <c r="H2211" s="68">
        <v>9</v>
      </c>
      <c r="I2211" s="68"/>
    </row>
    <row r="2212" spans="2:9" x14ac:dyDescent="0.3">
      <c r="B2212" s="89" t="s">
        <v>10634</v>
      </c>
      <c r="C2212" s="90" t="s">
        <v>10635</v>
      </c>
      <c r="D2212" s="91" t="s">
        <v>6249</v>
      </c>
      <c r="E2212" s="92">
        <v>72.98</v>
      </c>
      <c r="F2212" s="92">
        <v>18.2</v>
      </c>
      <c r="G2212" s="92">
        <v>91.18</v>
      </c>
      <c r="H2212" s="68">
        <v>9</v>
      </c>
      <c r="I2212" s="68"/>
    </row>
    <row r="2213" spans="2:9" ht="28.8" x14ac:dyDescent="0.3">
      <c r="B2213" s="89" t="s">
        <v>10636</v>
      </c>
      <c r="C2213" s="90" t="s">
        <v>10637</v>
      </c>
      <c r="D2213" s="91" t="s">
        <v>6249</v>
      </c>
      <c r="E2213" s="92">
        <v>17.03</v>
      </c>
      <c r="F2213" s="92">
        <v>6.91</v>
      </c>
      <c r="G2213" s="92">
        <v>23.94</v>
      </c>
      <c r="H2213" s="68">
        <v>9</v>
      </c>
      <c r="I2213" s="68"/>
    </row>
    <row r="2214" spans="2:9" ht="28.8" x14ac:dyDescent="0.3">
      <c r="B2214" s="89" t="s">
        <v>10638</v>
      </c>
      <c r="C2214" s="90" t="s">
        <v>10639</v>
      </c>
      <c r="D2214" s="91" t="s">
        <v>6249</v>
      </c>
      <c r="E2214" s="92">
        <v>23.55</v>
      </c>
      <c r="F2214" s="92">
        <v>18.2</v>
      </c>
      <c r="G2214" s="92">
        <v>41.75</v>
      </c>
      <c r="H2214" s="68">
        <v>9</v>
      </c>
      <c r="I2214" s="68"/>
    </row>
    <row r="2215" spans="2:9" ht="28.8" x14ac:dyDescent="0.3">
      <c r="B2215" s="89" t="s">
        <v>10640</v>
      </c>
      <c r="C2215" s="90" t="s">
        <v>10641</v>
      </c>
      <c r="D2215" s="91" t="s">
        <v>6249</v>
      </c>
      <c r="E2215" s="92">
        <v>12.19</v>
      </c>
      <c r="F2215" s="92">
        <v>6.91</v>
      </c>
      <c r="G2215" s="92">
        <v>19.100000000000001</v>
      </c>
      <c r="H2215" s="68">
        <v>9</v>
      </c>
      <c r="I2215" s="68"/>
    </row>
    <row r="2216" spans="2:9" ht="28.8" x14ac:dyDescent="0.3">
      <c r="B2216" s="89" t="s">
        <v>10642</v>
      </c>
      <c r="C2216" s="90" t="s">
        <v>10643</v>
      </c>
      <c r="D2216" s="91" t="s">
        <v>6249</v>
      </c>
      <c r="E2216" s="92">
        <v>8.35</v>
      </c>
      <c r="F2216" s="92">
        <v>5.46</v>
      </c>
      <c r="G2216" s="92">
        <v>13.81</v>
      </c>
      <c r="H2216" s="68">
        <v>9</v>
      </c>
      <c r="I2216" s="68"/>
    </row>
    <row r="2217" spans="2:9" x14ac:dyDescent="0.3">
      <c r="B2217" s="89" t="s">
        <v>10644</v>
      </c>
      <c r="C2217" s="90" t="s">
        <v>10645</v>
      </c>
      <c r="D2217" s="91" t="s">
        <v>6357</v>
      </c>
      <c r="E2217" s="92">
        <v>44.91</v>
      </c>
      <c r="F2217" s="92">
        <v>10.92</v>
      </c>
      <c r="G2217" s="92">
        <v>55.83</v>
      </c>
      <c r="H2217" s="68">
        <v>9</v>
      </c>
      <c r="I2217" s="68"/>
    </row>
    <row r="2218" spans="2:9" ht="28.8" x14ac:dyDescent="0.3">
      <c r="B2218" s="89" t="s">
        <v>10646</v>
      </c>
      <c r="C2218" s="90" t="s">
        <v>10647</v>
      </c>
      <c r="D2218" s="91" t="s">
        <v>6249</v>
      </c>
      <c r="E2218" s="92">
        <v>46.17</v>
      </c>
      <c r="F2218" s="92">
        <v>18.2</v>
      </c>
      <c r="G2218" s="92">
        <v>64.37</v>
      </c>
      <c r="H2218" s="68">
        <v>9</v>
      </c>
      <c r="I2218" s="68"/>
    </row>
    <row r="2219" spans="2:9" ht="28.8" x14ac:dyDescent="0.3">
      <c r="B2219" s="89" t="s">
        <v>10648</v>
      </c>
      <c r="C2219" s="90" t="s">
        <v>10649</v>
      </c>
      <c r="D2219" s="91" t="s">
        <v>6249</v>
      </c>
      <c r="E2219" s="92">
        <v>5.8</v>
      </c>
      <c r="F2219" s="92">
        <v>5.46</v>
      </c>
      <c r="G2219" s="92">
        <v>11.26</v>
      </c>
      <c r="H2219" s="68">
        <v>9</v>
      </c>
      <c r="I2219" s="68"/>
    </row>
    <row r="2220" spans="2:9" ht="28.8" x14ac:dyDescent="0.3">
      <c r="B2220" s="89" t="s">
        <v>10650</v>
      </c>
      <c r="C2220" s="90" t="s">
        <v>10651</v>
      </c>
      <c r="D2220" s="91" t="s">
        <v>6249</v>
      </c>
      <c r="E2220" s="92">
        <v>42.73</v>
      </c>
      <c r="F2220" s="92">
        <v>18.2</v>
      </c>
      <c r="G2220" s="92">
        <v>60.93</v>
      </c>
      <c r="H2220" s="68">
        <v>9</v>
      </c>
      <c r="I2220" s="68"/>
    </row>
    <row r="2221" spans="2:9" ht="28.8" x14ac:dyDescent="0.3">
      <c r="B2221" s="89" t="s">
        <v>10652</v>
      </c>
      <c r="C2221" s="90" t="s">
        <v>10653</v>
      </c>
      <c r="D2221" s="91" t="s">
        <v>6249</v>
      </c>
      <c r="E2221" s="92">
        <v>57.2</v>
      </c>
      <c r="F2221" s="92">
        <v>18.2</v>
      </c>
      <c r="G2221" s="92">
        <v>75.400000000000006</v>
      </c>
      <c r="H2221" s="68">
        <v>9</v>
      </c>
      <c r="I2221" s="68"/>
    </row>
    <row r="2222" spans="2:9" ht="28.8" x14ac:dyDescent="0.3">
      <c r="B2222" s="89" t="s">
        <v>10654</v>
      </c>
      <c r="C2222" s="90" t="s">
        <v>10655</v>
      </c>
      <c r="D2222" s="91" t="s">
        <v>6249</v>
      </c>
      <c r="E2222" s="92">
        <v>756.04</v>
      </c>
      <c r="F2222" s="92">
        <v>24.36</v>
      </c>
      <c r="G2222" s="92">
        <v>780.4</v>
      </c>
      <c r="H2222" s="68">
        <v>9</v>
      </c>
      <c r="I2222" s="68"/>
    </row>
    <row r="2223" spans="2:9" x14ac:dyDescent="0.3">
      <c r="B2223" s="89" t="s">
        <v>10656</v>
      </c>
      <c r="C2223" s="90" t="s">
        <v>10657</v>
      </c>
      <c r="D2223" s="91" t="s">
        <v>6249</v>
      </c>
      <c r="E2223" s="92">
        <v>29.27</v>
      </c>
      <c r="F2223" s="92">
        <v>18.2</v>
      </c>
      <c r="G2223" s="92">
        <v>47.47</v>
      </c>
      <c r="H2223" s="68">
        <v>9</v>
      </c>
      <c r="I2223" s="68"/>
    </row>
    <row r="2224" spans="2:9" x14ac:dyDescent="0.3">
      <c r="B2224" s="89" t="s">
        <v>10658</v>
      </c>
      <c r="C2224" s="90" t="s">
        <v>10659</v>
      </c>
      <c r="D2224" s="91"/>
      <c r="E2224" s="92"/>
      <c r="F2224" s="92"/>
      <c r="G2224" s="92"/>
      <c r="H2224" s="68">
        <v>5</v>
      </c>
      <c r="I2224" s="68"/>
    </row>
    <row r="2225" spans="2:9" x14ac:dyDescent="0.3">
      <c r="B2225" s="89" t="s">
        <v>10660</v>
      </c>
      <c r="C2225" s="90" t="s">
        <v>10661</v>
      </c>
      <c r="D2225" s="91" t="s">
        <v>6357</v>
      </c>
      <c r="E2225" s="92">
        <v>2.46</v>
      </c>
      <c r="F2225" s="92">
        <v>10.92</v>
      </c>
      <c r="G2225" s="92">
        <v>13.38</v>
      </c>
      <c r="H2225" s="68">
        <v>9</v>
      </c>
      <c r="I2225" s="68"/>
    </row>
    <row r="2226" spans="2:9" x14ac:dyDescent="0.3">
      <c r="B2226" s="89" t="s">
        <v>10662</v>
      </c>
      <c r="C2226" s="90" t="s">
        <v>10663</v>
      </c>
      <c r="D2226" s="91" t="s">
        <v>6357</v>
      </c>
      <c r="E2226" s="92">
        <v>2.76</v>
      </c>
      <c r="F2226" s="92">
        <v>10.92</v>
      </c>
      <c r="G2226" s="92">
        <v>13.68</v>
      </c>
      <c r="H2226" s="68">
        <v>9</v>
      </c>
      <c r="I2226" s="68"/>
    </row>
    <row r="2227" spans="2:9" x14ac:dyDescent="0.3">
      <c r="B2227" s="89" t="s">
        <v>10664</v>
      </c>
      <c r="C2227" s="90" t="s">
        <v>10665</v>
      </c>
      <c r="D2227" s="91" t="s">
        <v>6357</v>
      </c>
      <c r="E2227" s="92">
        <v>4.53</v>
      </c>
      <c r="F2227" s="92">
        <v>10.92</v>
      </c>
      <c r="G2227" s="92">
        <v>15.45</v>
      </c>
      <c r="H2227" s="68">
        <v>9</v>
      </c>
      <c r="I2227" s="68"/>
    </row>
    <row r="2228" spans="2:9" x14ac:dyDescent="0.3">
      <c r="B2228" s="89" t="s">
        <v>10666</v>
      </c>
      <c r="C2228" s="90" t="s">
        <v>10667</v>
      </c>
      <c r="D2228" s="91" t="s">
        <v>6357</v>
      </c>
      <c r="E2228" s="92">
        <v>3.45</v>
      </c>
      <c r="F2228" s="92">
        <v>10.92</v>
      </c>
      <c r="G2228" s="92">
        <v>14.37</v>
      </c>
      <c r="H2228" s="68">
        <v>9</v>
      </c>
      <c r="I2228" s="68"/>
    </row>
    <row r="2229" spans="2:9" x14ac:dyDescent="0.3">
      <c r="B2229" s="89" t="s">
        <v>10668</v>
      </c>
      <c r="C2229" s="90" t="s">
        <v>10669</v>
      </c>
      <c r="D2229" s="91" t="s">
        <v>6357</v>
      </c>
      <c r="E2229" s="92">
        <v>5.63</v>
      </c>
      <c r="F2229" s="92">
        <v>10.92</v>
      </c>
      <c r="G2229" s="92">
        <v>16.55</v>
      </c>
      <c r="H2229" s="68">
        <v>9</v>
      </c>
      <c r="I2229" s="68"/>
    </row>
    <row r="2230" spans="2:9" x14ac:dyDescent="0.3">
      <c r="B2230" s="89" t="s">
        <v>10670</v>
      </c>
      <c r="C2230" s="90" t="s">
        <v>10671</v>
      </c>
      <c r="D2230" s="91"/>
      <c r="E2230" s="92"/>
      <c r="F2230" s="92"/>
      <c r="G2230" s="92"/>
      <c r="H2230" s="68">
        <v>5</v>
      </c>
      <c r="I2230" s="68"/>
    </row>
    <row r="2231" spans="2:9" x14ac:dyDescent="0.3">
      <c r="B2231" s="89" t="s">
        <v>10672</v>
      </c>
      <c r="C2231" s="90" t="s">
        <v>10673</v>
      </c>
      <c r="D2231" s="91" t="s">
        <v>6357</v>
      </c>
      <c r="E2231" s="92"/>
      <c r="F2231" s="92">
        <v>9.1</v>
      </c>
      <c r="G2231" s="92">
        <v>9.1</v>
      </c>
      <c r="H2231" s="68">
        <v>9</v>
      </c>
      <c r="I2231" s="68"/>
    </row>
    <row r="2232" spans="2:9" x14ac:dyDescent="0.3">
      <c r="B2232" s="89" t="s">
        <v>10674</v>
      </c>
      <c r="C2232" s="90" t="s">
        <v>10675</v>
      </c>
      <c r="D2232" s="91" t="s">
        <v>6357</v>
      </c>
      <c r="E2232" s="92"/>
      <c r="F2232" s="92">
        <v>14.56</v>
      </c>
      <c r="G2232" s="92">
        <v>14.56</v>
      </c>
      <c r="H2232" s="68">
        <v>9</v>
      </c>
      <c r="I2232" s="68"/>
    </row>
    <row r="2233" spans="2:9" x14ac:dyDescent="0.3">
      <c r="B2233" s="89" t="s">
        <v>10676</v>
      </c>
      <c r="C2233" s="90" t="s">
        <v>10677</v>
      </c>
      <c r="D2233" s="91" t="s">
        <v>6249</v>
      </c>
      <c r="E2233" s="92"/>
      <c r="F2233" s="92">
        <v>10.92</v>
      </c>
      <c r="G2233" s="92">
        <v>10.92</v>
      </c>
      <c r="H2233" s="68">
        <v>9</v>
      </c>
      <c r="I2233" s="68"/>
    </row>
    <row r="2234" spans="2:9" x14ac:dyDescent="0.3">
      <c r="B2234" s="89" t="s">
        <v>10678</v>
      </c>
      <c r="C2234" s="90" t="s">
        <v>10679</v>
      </c>
      <c r="D2234" s="91" t="s">
        <v>6357</v>
      </c>
      <c r="E2234" s="92"/>
      <c r="F2234" s="92">
        <v>36.39</v>
      </c>
      <c r="G2234" s="92">
        <v>36.39</v>
      </c>
      <c r="H2234" s="68">
        <v>9</v>
      </c>
      <c r="I2234" s="68"/>
    </row>
    <row r="2235" spans="2:9" x14ac:dyDescent="0.3">
      <c r="B2235" s="89" t="s">
        <v>10680</v>
      </c>
      <c r="C2235" s="90" t="s">
        <v>10681</v>
      </c>
      <c r="D2235" s="91"/>
      <c r="E2235" s="92"/>
      <c r="F2235" s="92"/>
      <c r="G2235" s="92"/>
      <c r="H2235" s="68">
        <v>5</v>
      </c>
      <c r="I2235" s="68"/>
    </row>
    <row r="2236" spans="2:9" x14ac:dyDescent="0.3">
      <c r="B2236" s="89" t="s">
        <v>10682</v>
      </c>
      <c r="C2236" s="90" t="s">
        <v>10683</v>
      </c>
      <c r="D2236" s="91" t="s">
        <v>6357</v>
      </c>
      <c r="E2236" s="92">
        <v>51.45</v>
      </c>
      <c r="F2236" s="92">
        <v>18.2</v>
      </c>
      <c r="G2236" s="92">
        <v>69.650000000000006</v>
      </c>
      <c r="H2236" s="68">
        <v>9</v>
      </c>
      <c r="I2236" s="68"/>
    </row>
    <row r="2237" spans="2:9" x14ac:dyDescent="0.3">
      <c r="B2237" s="89" t="s">
        <v>10684</v>
      </c>
      <c r="C2237" s="90" t="s">
        <v>10685</v>
      </c>
      <c r="D2237" s="91" t="s">
        <v>6357</v>
      </c>
      <c r="E2237" s="92">
        <v>67.02</v>
      </c>
      <c r="F2237" s="92">
        <v>18.2</v>
      </c>
      <c r="G2237" s="92">
        <v>85.22</v>
      </c>
      <c r="H2237" s="68">
        <v>9</v>
      </c>
      <c r="I2237" s="68"/>
    </row>
    <row r="2238" spans="2:9" x14ac:dyDescent="0.3">
      <c r="B2238" s="89" t="s">
        <v>10686</v>
      </c>
      <c r="C2238" s="90" t="s">
        <v>10687</v>
      </c>
      <c r="D2238" s="91" t="s">
        <v>6357</v>
      </c>
      <c r="E2238" s="92">
        <v>81.739999999999995</v>
      </c>
      <c r="F2238" s="92">
        <v>18.2</v>
      </c>
      <c r="G2238" s="92">
        <v>99.94</v>
      </c>
      <c r="H2238" s="68">
        <v>9</v>
      </c>
      <c r="I2238" s="68"/>
    </row>
    <row r="2239" spans="2:9" x14ac:dyDescent="0.3">
      <c r="B2239" s="89" t="s">
        <v>10688</v>
      </c>
      <c r="C2239" s="90" t="s">
        <v>10689</v>
      </c>
      <c r="D2239" s="91" t="s">
        <v>6357</v>
      </c>
      <c r="E2239" s="92">
        <v>98.03</v>
      </c>
      <c r="F2239" s="92">
        <v>18.2</v>
      </c>
      <c r="G2239" s="92">
        <v>116.23</v>
      </c>
      <c r="H2239" s="68">
        <v>9</v>
      </c>
      <c r="I2239" s="68"/>
    </row>
    <row r="2240" spans="2:9" x14ac:dyDescent="0.3">
      <c r="B2240" s="89" t="s">
        <v>10690</v>
      </c>
      <c r="C2240" s="90" t="s">
        <v>10691</v>
      </c>
      <c r="D2240" s="91" t="s">
        <v>6357</v>
      </c>
      <c r="E2240" s="92">
        <v>114.39</v>
      </c>
      <c r="F2240" s="92">
        <v>18.2</v>
      </c>
      <c r="G2240" s="92">
        <v>132.59</v>
      </c>
      <c r="H2240" s="68">
        <v>9</v>
      </c>
      <c r="I2240" s="68"/>
    </row>
    <row r="2241" spans="2:9" x14ac:dyDescent="0.3">
      <c r="B2241" s="89" t="s">
        <v>10692</v>
      </c>
      <c r="C2241" s="90" t="s">
        <v>10693</v>
      </c>
      <c r="D2241" s="91" t="s">
        <v>6357</v>
      </c>
      <c r="E2241" s="92">
        <v>102.54</v>
      </c>
      <c r="F2241" s="92">
        <v>27.29</v>
      </c>
      <c r="G2241" s="92">
        <v>129.83000000000001</v>
      </c>
      <c r="H2241" s="68">
        <v>9</v>
      </c>
      <c r="I2241" s="68"/>
    </row>
    <row r="2242" spans="2:9" x14ac:dyDescent="0.3">
      <c r="B2242" s="89" t="s">
        <v>10694</v>
      </c>
      <c r="C2242" s="90" t="s">
        <v>10695</v>
      </c>
      <c r="D2242" s="91" t="s">
        <v>6357</v>
      </c>
      <c r="E2242" s="92">
        <v>115.13</v>
      </c>
      <c r="F2242" s="92">
        <v>27.29</v>
      </c>
      <c r="G2242" s="92">
        <v>142.41999999999999</v>
      </c>
      <c r="H2242" s="68">
        <v>9</v>
      </c>
      <c r="I2242" s="68"/>
    </row>
    <row r="2243" spans="2:9" x14ac:dyDescent="0.3">
      <c r="B2243" s="89" t="s">
        <v>10696</v>
      </c>
      <c r="C2243" s="90" t="s">
        <v>10697</v>
      </c>
      <c r="D2243" s="91" t="s">
        <v>6357</v>
      </c>
      <c r="E2243" s="92">
        <v>130.78</v>
      </c>
      <c r="F2243" s="92">
        <v>27.29</v>
      </c>
      <c r="G2243" s="92">
        <v>158.07</v>
      </c>
      <c r="H2243" s="68">
        <v>9</v>
      </c>
      <c r="I2243" s="68"/>
    </row>
    <row r="2244" spans="2:9" x14ac:dyDescent="0.3">
      <c r="B2244" s="89" t="s">
        <v>10698</v>
      </c>
      <c r="C2244" s="90" t="s">
        <v>10699</v>
      </c>
      <c r="D2244" s="91" t="s">
        <v>6357</v>
      </c>
      <c r="E2244" s="92">
        <v>147.06</v>
      </c>
      <c r="F2244" s="92">
        <v>27.29</v>
      </c>
      <c r="G2244" s="92">
        <v>174.35</v>
      </c>
      <c r="H2244" s="68">
        <v>9</v>
      </c>
      <c r="I2244" s="68"/>
    </row>
    <row r="2245" spans="2:9" x14ac:dyDescent="0.3">
      <c r="B2245" s="89" t="s">
        <v>10700</v>
      </c>
      <c r="C2245" s="90" t="s">
        <v>10701</v>
      </c>
      <c r="D2245" s="91" t="s">
        <v>6357</v>
      </c>
      <c r="E2245" s="92">
        <v>171.51</v>
      </c>
      <c r="F2245" s="92">
        <v>36.39</v>
      </c>
      <c r="G2245" s="92">
        <v>207.9</v>
      </c>
      <c r="H2245" s="68">
        <v>9</v>
      </c>
      <c r="I2245" s="68"/>
    </row>
    <row r="2246" spans="2:9" x14ac:dyDescent="0.3">
      <c r="B2246" s="89" t="s">
        <v>10702</v>
      </c>
      <c r="C2246" s="90" t="s">
        <v>10703</v>
      </c>
      <c r="D2246" s="91" t="s">
        <v>6357</v>
      </c>
      <c r="E2246" s="92">
        <v>257.79000000000002</v>
      </c>
      <c r="F2246" s="92">
        <v>36.39</v>
      </c>
      <c r="G2246" s="92">
        <v>294.18</v>
      </c>
      <c r="H2246" s="68">
        <v>9</v>
      </c>
      <c r="I2246" s="68"/>
    </row>
    <row r="2247" spans="2:9" x14ac:dyDescent="0.3">
      <c r="B2247" s="89" t="s">
        <v>10704</v>
      </c>
      <c r="C2247" s="90" t="s">
        <v>10705</v>
      </c>
      <c r="D2247" s="91" t="s">
        <v>6357</v>
      </c>
      <c r="E2247" s="92">
        <v>67.459999999999994</v>
      </c>
      <c r="F2247" s="92">
        <v>18.2</v>
      </c>
      <c r="G2247" s="92">
        <v>85.66</v>
      </c>
      <c r="H2247" s="68">
        <v>9</v>
      </c>
      <c r="I2247" s="68"/>
    </row>
    <row r="2248" spans="2:9" x14ac:dyDescent="0.3">
      <c r="B2248" s="89" t="s">
        <v>10706</v>
      </c>
      <c r="C2248" s="90" t="s">
        <v>10707</v>
      </c>
      <c r="D2248" s="91" t="s">
        <v>6357</v>
      </c>
      <c r="E2248" s="92">
        <v>78.489999999999995</v>
      </c>
      <c r="F2248" s="92">
        <v>18.2</v>
      </c>
      <c r="G2248" s="92">
        <v>96.69</v>
      </c>
      <c r="H2248" s="68">
        <v>9</v>
      </c>
      <c r="I2248" s="68"/>
    </row>
    <row r="2249" spans="2:9" x14ac:dyDescent="0.3">
      <c r="B2249" s="89" t="s">
        <v>10708</v>
      </c>
      <c r="C2249" s="90" t="s">
        <v>10709</v>
      </c>
      <c r="D2249" s="91" t="s">
        <v>6357</v>
      </c>
      <c r="E2249" s="92">
        <v>95.93</v>
      </c>
      <c r="F2249" s="92">
        <v>18.2</v>
      </c>
      <c r="G2249" s="92">
        <v>114.13</v>
      </c>
      <c r="H2249" s="68">
        <v>9</v>
      </c>
      <c r="I2249" s="68"/>
    </row>
    <row r="2250" spans="2:9" x14ac:dyDescent="0.3">
      <c r="B2250" s="89" t="s">
        <v>10710</v>
      </c>
      <c r="C2250" s="90" t="s">
        <v>10711</v>
      </c>
      <c r="D2250" s="91" t="s">
        <v>6357</v>
      </c>
      <c r="E2250" s="92">
        <v>124.01</v>
      </c>
      <c r="F2250" s="92">
        <v>18.2</v>
      </c>
      <c r="G2250" s="92">
        <v>142.21</v>
      </c>
      <c r="H2250" s="68">
        <v>9</v>
      </c>
      <c r="I2250" s="68"/>
    </row>
    <row r="2251" spans="2:9" x14ac:dyDescent="0.3">
      <c r="B2251" s="89" t="s">
        <v>10712</v>
      </c>
      <c r="C2251" s="90" t="s">
        <v>10713</v>
      </c>
      <c r="D2251" s="91"/>
      <c r="E2251" s="92"/>
      <c r="F2251" s="92"/>
      <c r="G2251" s="92"/>
      <c r="H2251" s="68">
        <v>5</v>
      </c>
      <c r="I2251" s="68"/>
    </row>
    <row r="2252" spans="2:9" x14ac:dyDescent="0.3">
      <c r="B2252" s="89" t="s">
        <v>10714</v>
      </c>
      <c r="C2252" s="90" t="s">
        <v>10715</v>
      </c>
      <c r="D2252" s="91" t="s">
        <v>6357</v>
      </c>
      <c r="E2252" s="92">
        <v>107.42</v>
      </c>
      <c r="F2252" s="92">
        <v>27.29</v>
      </c>
      <c r="G2252" s="92">
        <v>134.71</v>
      </c>
      <c r="H2252" s="68">
        <v>9</v>
      </c>
      <c r="I2252" s="68"/>
    </row>
    <row r="2253" spans="2:9" x14ac:dyDescent="0.3">
      <c r="B2253" s="89" t="s">
        <v>10716</v>
      </c>
      <c r="C2253" s="90" t="s">
        <v>10717</v>
      </c>
      <c r="D2253" s="91" t="s">
        <v>6357</v>
      </c>
      <c r="E2253" s="92">
        <v>125.61</v>
      </c>
      <c r="F2253" s="92">
        <v>27.29</v>
      </c>
      <c r="G2253" s="92">
        <v>152.9</v>
      </c>
      <c r="H2253" s="68">
        <v>9</v>
      </c>
      <c r="I2253" s="68"/>
    </row>
    <row r="2254" spans="2:9" x14ac:dyDescent="0.3">
      <c r="B2254" s="89" t="s">
        <v>10718</v>
      </c>
      <c r="C2254" s="90" t="s">
        <v>10719</v>
      </c>
      <c r="D2254" s="91" t="s">
        <v>6357</v>
      </c>
      <c r="E2254" s="92">
        <v>148.07</v>
      </c>
      <c r="F2254" s="92">
        <v>27.29</v>
      </c>
      <c r="G2254" s="92">
        <v>175.36</v>
      </c>
      <c r="H2254" s="68">
        <v>9</v>
      </c>
      <c r="I2254" s="68"/>
    </row>
    <row r="2255" spans="2:9" x14ac:dyDescent="0.3">
      <c r="B2255" s="89" t="s">
        <v>10720</v>
      </c>
      <c r="C2255" s="90" t="s">
        <v>10721</v>
      </c>
      <c r="D2255" s="91" t="s">
        <v>6357</v>
      </c>
      <c r="E2255" s="92">
        <v>157.07</v>
      </c>
      <c r="F2255" s="92">
        <v>36.39</v>
      </c>
      <c r="G2255" s="92">
        <v>193.46</v>
      </c>
      <c r="H2255" s="68">
        <v>9</v>
      </c>
      <c r="I2255" s="68"/>
    </row>
    <row r="2256" spans="2:9" x14ac:dyDescent="0.3">
      <c r="B2256" s="89" t="s">
        <v>10722</v>
      </c>
      <c r="C2256" s="90" t="s">
        <v>10723</v>
      </c>
      <c r="D2256" s="91" t="s">
        <v>6357</v>
      </c>
      <c r="E2256" s="92">
        <v>224.26</v>
      </c>
      <c r="F2256" s="92">
        <v>36.39</v>
      </c>
      <c r="G2256" s="92">
        <v>260.64999999999998</v>
      </c>
      <c r="H2256" s="68">
        <v>9</v>
      </c>
      <c r="I2256" s="68"/>
    </row>
    <row r="2257" spans="2:9" x14ac:dyDescent="0.3">
      <c r="B2257" s="89" t="s">
        <v>10724</v>
      </c>
      <c r="C2257" s="90" t="s">
        <v>10725</v>
      </c>
      <c r="D2257" s="91" t="s">
        <v>6357</v>
      </c>
      <c r="E2257" s="92">
        <v>26.7</v>
      </c>
      <c r="F2257" s="92">
        <v>1.82</v>
      </c>
      <c r="G2257" s="92">
        <v>28.52</v>
      </c>
      <c r="H2257" s="68">
        <v>9</v>
      </c>
      <c r="I2257" s="68"/>
    </row>
    <row r="2258" spans="2:9" x14ac:dyDescent="0.3">
      <c r="B2258" s="89" t="s">
        <v>10726</v>
      </c>
      <c r="C2258" s="90" t="s">
        <v>10727</v>
      </c>
      <c r="D2258" s="91" t="s">
        <v>6357</v>
      </c>
      <c r="E2258" s="92">
        <v>44.81</v>
      </c>
      <c r="F2258" s="92">
        <v>1.82</v>
      </c>
      <c r="G2258" s="92">
        <v>46.63</v>
      </c>
      <c r="H2258" s="68">
        <v>9</v>
      </c>
      <c r="I2258" s="68"/>
    </row>
    <row r="2259" spans="2:9" x14ac:dyDescent="0.3">
      <c r="B2259" s="89" t="s">
        <v>10728</v>
      </c>
      <c r="C2259" s="90" t="s">
        <v>10729</v>
      </c>
      <c r="D2259" s="91" t="s">
        <v>6357</v>
      </c>
      <c r="E2259" s="92">
        <v>62.34</v>
      </c>
      <c r="F2259" s="92">
        <v>1.82</v>
      </c>
      <c r="G2259" s="92">
        <v>64.16</v>
      </c>
      <c r="H2259" s="68">
        <v>9</v>
      </c>
      <c r="I2259" s="68"/>
    </row>
    <row r="2260" spans="2:9" x14ac:dyDescent="0.3">
      <c r="B2260" s="89" t="s">
        <v>10730</v>
      </c>
      <c r="C2260" s="90" t="s">
        <v>10731</v>
      </c>
      <c r="D2260" s="91" t="s">
        <v>6357</v>
      </c>
      <c r="E2260" s="92">
        <v>88.66</v>
      </c>
      <c r="F2260" s="92">
        <v>1.82</v>
      </c>
      <c r="G2260" s="92">
        <v>90.48</v>
      </c>
      <c r="H2260" s="68">
        <v>9</v>
      </c>
      <c r="I2260" s="68"/>
    </row>
    <row r="2261" spans="2:9" x14ac:dyDescent="0.3">
      <c r="B2261" s="89" t="s">
        <v>10732</v>
      </c>
      <c r="C2261" s="90" t="s">
        <v>10733</v>
      </c>
      <c r="D2261" s="91" t="s">
        <v>6357</v>
      </c>
      <c r="E2261" s="92">
        <v>101.18</v>
      </c>
      <c r="F2261" s="92">
        <v>1.82</v>
      </c>
      <c r="G2261" s="92">
        <v>103</v>
      </c>
      <c r="H2261" s="68">
        <v>9</v>
      </c>
      <c r="I2261" s="68"/>
    </row>
    <row r="2262" spans="2:9" x14ac:dyDescent="0.3">
      <c r="B2262" s="89" t="s">
        <v>10734</v>
      </c>
      <c r="C2262" s="90" t="s">
        <v>10735</v>
      </c>
      <c r="D2262" s="91" t="s">
        <v>6357</v>
      </c>
      <c r="E2262" s="92">
        <v>143.55000000000001</v>
      </c>
      <c r="F2262" s="92">
        <v>1.82</v>
      </c>
      <c r="G2262" s="92">
        <v>145.37</v>
      </c>
      <c r="H2262" s="68">
        <v>9</v>
      </c>
      <c r="I2262" s="68"/>
    </row>
    <row r="2263" spans="2:9" x14ac:dyDescent="0.3">
      <c r="B2263" s="89" t="s">
        <v>10736</v>
      </c>
      <c r="C2263" s="90" t="s">
        <v>10737</v>
      </c>
      <c r="D2263" s="91" t="s">
        <v>6357</v>
      </c>
      <c r="E2263" s="92">
        <v>172.43</v>
      </c>
      <c r="F2263" s="92">
        <v>1.82</v>
      </c>
      <c r="G2263" s="92">
        <v>174.25</v>
      </c>
      <c r="H2263" s="68">
        <v>9</v>
      </c>
      <c r="I2263" s="68"/>
    </row>
    <row r="2264" spans="2:9" x14ac:dyDescent="0.3">
      <c r="B2264" s="89" t="s">
        <v>10738</v>
      </c>
      <c r="C2264" s="90" t="s">
        <v>10739</v>
      </c>
      <c r="D2264" s="91"/>
      <c r="E2264" s="92"/>
      <c r="F2264" s="92"/>
      <c r="G2264" s="92"/>
      <c r="H2264" s="68">
        <v>5</v>
      </c>
      <c r="I2264" s="68"/>
    </row>
    <row r="2265" spans="2:9" x14ac:dyDescent="0.3">
      <c r="B2265" s="89" t="s">
        <v>10740</v>
      </c>
      <c r="C2265" s="90" t="s">
        <v>10741</v>
      </c>
      <c r="D2265" s="91" t="s">
        <v>6249</v>
      </c>
      <c r="E2265" s="92">
        <v>6.51</v>
      </c>
      <c r="F2265" s="92">
        <v>9.1</v>
      </c>
      <c r="G2265" s="92">
        <v>15.61</v>
      </c>
      <c r="H2265" s="68">
        <v>9</v>
      </c>
      <c r="I2265" s="68"/>
    </row>
    <row r="2266" spans="2:9" x14ac:dyDescent="0.3">
      <c r="B2266" s="89" t="s">
        <v>10742</v>
      </c>
      <c r="C2266" s="90" t="s">
        <v>10743</v>
      </c>
      <c r="D2266" s="91" t="s">
        <v>6249</v>
      </c>
      <c r="E2266" s="92">
        <v>8.08</v>
      </c>
      <c r="F2266" s="92">
        <v>9.1</v>
      </c>
      <c r="G2266" s="92">
        <v>17.18</v>
      </c>
      <c r="H2266" s="68">
        <v>9</v>
      </c>
      <c r="I2266" s="68"/>
    </row>
    <row r="2267" spans="2:9" x14ac:dyDescent="0.3">
      <c r="B2267" s="89" t="s">
        <v>10744</v>
      </c>
      <c r="C2267" s="90" t="s">
        <v>10745</v>
      </c>
      <c r="D2267" s="91" t="s">
        <v>6249</v>
      </c>
      <c r="E2267" s="92">
        <v>11.46</v>
      </c>
      <c r="F2267" s="92">
        <v>9.1</v>
      </c>
      <c r="G2267" s="92">
        <v>20.56</v>
      </c>
      <c r="H2267" s="68">
        <v>9</v>
      </c>
      <c r="I2267" s="68"/>
    </row>
    <row r="2268" spans="2:9" x14ac:dyDescent="0.3">
      <c r="B2268" s="89" t="s">
        <v>10746</v>
      </c>
      <c r="C2268" s="90" t="s">
        <v>10747</v>
      </c>
      <c r="D2268" s="91" t="s">
        <v>6249</v>
      </c>
      <c r="E2268" s="92">
        <v>14.17</v>
      </c>
      <c r="F2268" s="92">
        <v>9.1</v>
      </c>
      <c r="G2268" s="92">
        <v>23.27</v>
      </c>
      <c r="H2268" s="68">
        <v>9</v>
      </c>
      <c r="I2268" s="68"/>
    </row>
    <row r="2269" spans="2:9" x14ac:dyDescent="0.3">
      <c r="B2269" s="89" t="s">
        <v>10748</v>
      </c>
      <c r="C2269" s="90" t="s">
        <v>10749</v>
      </c>
      <c r="D2269" s="91" t="s">
        <v>6249</v>
      </c>
      <c r="E2269" s="92">
        <v>13.49</v>
      </c>
      <c r="F2269" s="92">
        <v>9.1</v>
      </c>
      <c r="G2269" s="92">
        <v>22.59</v>
      </c>
      <c r="H2269" s="68">
        <v>9</v>
      </c>
      <c r="I2269" s="68"/>
    </row>
    <row r="2270" spans="2:9" x14ac:dyDescent="0.3">
      <c r="B2270" s="89" t="s">
        <v>10750</v>
      </c>
      <c r="C2270" s="90" t="s">
        <v>10751</v>
      </c>
      <c r="D2270" s="91" t="s">
        <v>6249</v>
      </c>
      <c r="E2270" s="92">
        <v>18</v>
      </c>
      <c r="F2270" s="92">
        <v>9.1</v>
      </c>
      <c r="G2270" s="92">
        <v>27.1</v>
      </c>
      <c r="H2270" s="68">
        <v>9</v>
      </c>
      <c r="I2270" s="68"/>
    </row>
    <row r="2271" spans="2:9" x14ac:dyDescent="0.3">
      <c r="B2271" s="89" t="s">
        <v>10752</v>
      </c>
      <c r="C2271" s="90" t="s">
        <v>10753</v>
      </c>
      <c r="D2271" s="91" t="s">
        <v>6249</v>
      </c>
      <c r="E2271" s="92">
        <v>10.58</v>
      </c>
      <c r="F2271" s="92">
        <v>9.1</v>
      </c>
      <c r="G2271" s="92">
        <v>19.68</v>
      </c>
      <c r="H2271" s="68">
        <v>9</v>
      </c>
      <c r="I2271" s="68"/>
    </row>
    <row r="2272" spans="2:9" x14ac:dyDescent="0.3">
      <c r="B2272" s="89" t="s">
        <v>10754</v>
      </c>
      <c r="C2272" s="90" t="s">
        <v>10755</v>
      </c>
      <c r="D2272" s="91" t="s">
        <v>6249</v>
      </c>
      <c r="E2272" s="92">
        <v>14.22</v>
      </c>
      <c r="F2272" s="92">
        <v>9.1</v>
      </c>
      <c r="G2272" s="92">
        <v>23.32</v>
      </c>
      <c r="H2272" s="68">
        <v>9</v>
      </c>
      <c r="I2272" s="68"/>
    </row>
    <row r="2273" spans="2:9" x14ac:dyDescent="0.3">
      <c r="B2273" s="89" t="s">
        <v>10756</v>
      </c>
      <c r="C2273" s="90" t="s">
        <v>10757</v>
      </c>
      <c r="D2273" s="91" t="s">
        <v>6249</v>
      </c>
      <c r="E2273" s="92">
        <v>16.38</v>
      </c>
      <c r="F2273" s="92">
        <v>9.1</v>
      </c>
      <c r="G2273" s="92">
        <v>25.48</v>
      </c>
      <c r="H2273" s="68">
        <v>9</v>
      </c>
      <c r="I2273" s="68"/>
    </row>
    <row r="2274" spans="2:9" x14ac:dyDescent="0.3">
      <c r="B2274" s="89" t="s">
        <v>10758</v>
      </c>
      <c r="C2274" s="90" t="s">
        <v>10759</v>
      </c>
      <c r="D2274" s="91" t="s">
        <v>6249</v>
      </c>
      <c r="E2274" s="92">
        <v>17.649999999999999</v>
      </c>
      <c r="F2274" s="92">
        <v>9.1</v>
      </c>
      <c r="G2274" s="92">
        <v>26.75</v>
      </c>
      <c r="H2274" s="68">
        <v>9</v>
      </c>
      <c r="I2274" s="68"/>
    </row>
    <row r="2275" spans="2:9" x14ac:dyDescent="0.3">
      <c r="B2275" s="89" t="s">
        <v>10760</v>
      </c>
      <c r="C2275" s="90" t="s">
        <v>10761</v>
      </c>
      <c r="D2275" s="91" t="s">
        <v>6249</v>
      </c>
      <c r="E2275" s="92">
        <v>21.1</v>
      </c>
      <c r="F2275" s="92">
        <v>9.1</v>
      </c>
      <c r="G2275" s="92">
        <v>30.2</v>
      </c>
      <c r="H2275" s="68">
        <v>9</v>
      </c>
      <c r="I2275" s="68"/>
    </row>
    <row r="2276" spans="2:9" x14ac:dyDescent="0.3">
      <c r="B2276" s="89" t="s">
        <v>10762</v>
      </c>
      <c r="C2276" s="90" t="s">
        <v>10763</v>
      </c>
      <c r="D2276" s="91" t="s">
        <v>6249</v>
      </c>
      <c r="E2276" s="92">
        <v>27.41</v>
      </c>
      <c r="F2276" s="92">
        <v>9.1</v>
      </c>
      <c r="G2276" s="92">
        <v>36.51</v>
      </c>
      <c r="H2276" s="68">
        <v>9</v>
      </c>
      <c r="I2276" s="68"/>
    </row>
    <row r="2277" spans="2:9" x14ac:dyDescent="0.3">
      <c r="B2277" s="89" t="s">
        <v>10764</v>
      </c>
      <c r="C2277" s="90" t="s">
        <v>10765</v>
      </c>
      <c r="D2277" s="91" t="s">
        <v>6249</v>
      </c>
      <c r="E2277" s="92">
        <v>12.59</v>
      </c>
      <c r="F2277" s="92">
        <v>9.1</v>
      </c>
      <c r="G2277" s="92">
        <v>21.69</v>
      </c>
      <c r="H2277" s="68">
        <v>9</v>
      </c>
      <c r="I2277" s="68"/>
    </row>
    <row r="2278" spans="2:9" x14ac:dyDescent="0.3">
      <c r="B2278" s="89" t="s">
        <v>10766</v>
      </c>
      <c r="C2278" s="90" t="s">
        <v>10767</v>
      </c>
      <c r="D2278" s="91" t="s">
        <v>6249</v>
      </c>
      <c r="E2278" s="92">
        <v>16.489999999999998</v>
      </c>
      <c r="F2278" s="92">
        <v>9.1</v>
      </c>
      <c r="G2278" s="92">
        <v>25.59</v>
      </c>
      <c r="H2278" s="68">
        <v>9</v>
      </c>
      <c r="I2278" s="68"/>
    </row>
    <row r="2279" spans="2:9" x14ac:dyDescent="0.3">
      <c r="B2279" s="89" t="s">
        <v>10768</v>
      </c>
      <c r="C2279" s="90" t="s">
        <v>10769</v>
      </c>
      <c r="D2279" s="91" t="s">
        <v>6249</v>
      </c>
      <c r="E2279" s="92">
        <v>23.19</v>
      </c>
      <c r="F2279" s="92">
        <v>9.1</v>
      </c>
      <c r="G2279" s="92">
        <v>32.29</v>
      </c>
      <c r="H2279" s="68">
        <v>9</v>
      </c>
      <c r="I2279" s="68"/>
    </row>
    <row r="2280" spans="2:9" x14ac:dyDescent="0.3">
      <c r="B2280" s="89" t="s">
        <v>10770</v>
      </c>
      <c r="C2280" s="90" t="s">
        <v>10771</v>
      </c>
      <c r="D2280" s="91" t="s">
        <v>6249</v>
      </c>
      <c r="E2280" s="92">
        <v>26.85</v>
      </c>
      <c r="F2280" s="92">
        <v>9.1</v>
      </c>
      <c r="G2280" s="92">
        <v>35.950000000000003</v>
      </c>
      <c r="H2280" s="68">
        <v>9</v>
      </c>
      <c r="I2280" s="68"/>
    </row>
    <row r="2281" spans="2:9" x14ac:dyDescent="0.3">
      <c r="B2281" s="89" t="s">
        <v>10772</v>
      </c>
      <c r="C2281" s="90" t="s">
        <v>10773</v>
      </c>
      <c r="D2281" s="91" t="s">
        <v>6249</v>
      </c>
      <c r="E2281" s="92">
        <v>33.26</v>
      </c>
      <c r="F2281" s="92">
        <v>12.73</v>
      </c>
      <c r="G2281" s="92">
        <v>45.99</v>
      </c>
      <c r="H2281" s="68">
        <v>9</v>
      </c>
      <c r="I2281" s="68"/>
    </row>
    <row r="2282" spans="2:9" x14ac:dyDescent="0.3">
      <c r="B2282" s="89" t="s">
        <v>10774</v>
      </c>
      <c r="C2282" s="90" t="s">
        <v>10775</v>
      </c>
      <c r="D2282" s="91" t="s">
        <v>6249</v>
      </c>
      <c r="E2282" s="92">
        <v>43.62</v>
      </c>
      <c r="F2282" s="92">
        <v>12.73</v>
      </c>
      <c r="G2282" s="92">
        <v>56.35</v>
      </c>
      <c r="H2282" s="68">
        <v>9</v>
      </c>
      <c r="I2282" s="68"/>
    </row>
    <row r="2283" spans="2:9" x14ac:dyDescent="0.3">
      <c r="B2283" s="89" t="s">
        <v>10776</v>
      </c>
      <c r="C2283" s="90" t="s">
        <v>10777</v>
      </c>
      <c r="D2283" s="91" t="s">
        <v>6249</v>
      </c>
      <c r="E2283" s="92">
        <v>50.8</v>
      </c>
      <c r="F2283" s="92">
        <v>12.73</v>
      </c>
      <c r="G2283" s="92">
        <v>63.53</v>
      </c>
      <c r="H2283" s="68">
        <v>9</v>
      </c>
      <c r="I2283" s="68"/>
    </row>
    <row r="2284" spans="2:9" x14ac:dyDescent="0.3">
      <c r="B2284" s="89" t="s">
        <v>10778</v>
      </c>
      <c r="C2284" s="90" t="s">
        <v>10779</v>
      </c>
      <c r="D2284" s="91"/>
      <c r="E2284" s="92"/>
      <c r="F2284" s="92"/>
      <c r="G2284" s="92"/>
      <c r="H2284" s="68">
        <v>2</v>
      </c>
      <c r="I2284" s="68"/>
    </row>
    <row r="2285" spans="2:9" x14ac:dyDescent="0.3">
      <c r="B2285" s="89" t="s">
        <v>10780</v>
      </c>
      <c r="C2285" s="90" t="s">
        <v>10781</v>
      </c>
      <c r="D2285" s="91"/>
      <c r="E2285" s="92"/>
      <c r="F2285" s="92"/>
      <c r="G2285" s="92"/>
      <c r="H2285" s="68">
        <v>5</v>
      </c>
      <c r="I2285" s="68"/>
    </row>
    <row r="2286" spans="2:9" x14ac:dyDescent="0.3">
      <c r="B2286" s="89" t="s">
        <v>10782</v>
      </c>
      <c r="C2286" s="90" t="s">
        <v>10783</v>
      </c>
      <c r="D2286" s="91" t="s">
        <v>6357</v>
      </c>
      <c r="E2286" s="92">
        <v>1.65</v>
      </c>
      <c r="F2286" s="92">
        <v>1.45</v>
      </c>
      <c r="G2286" s="92">
        <v>3.1</v>
      </c>
      <c r="H2286" s="68">
        <v>9</v>
      </c>
      <c r="I2286" s="68"/>
    </row>
    <row r="2287" spans="2:9" x14ac:dyDescent="0.3">
      <c r="B2287" s="89" t="s">
        <v>10784</v>
      </c>
      <c r="C2287" s="90" t="s">
        <v>10785</v>
      </c>
      <c r="D2287" s="91" t="s">
        <v>6357</v>
      </c>
      <c r="E2287" s="92">
        <v>2.62</v>
      </c>
      <c r="F2287" s="92">
        <v>1.45</v>
      </c>
      <c r="G2287" s="92">
        <v>4.07</v>
      </c>
      <c r="H2287" s="68">
        <v>9</v>
      </c>
      <c r="I2287" s="68"/>
    </row>
    <row r="2288" spans="2:9" x14ac:dyDescent="0.3">
      <c r="B2288" s="89" t="s">
        <v>10786</v>
      </c>
      <c r="C2288" s="90" t="s">
        <v>10787</v>
      </c>
      <c r="D2288" s="91" t="s">
        <v>6357</v>
      </c>
      <c r="E2288" s="92">
        <v>4.09</v>
      </c>
      <c r="F2288" s="92">
        <v>2.1800000000000002</v>
      </c>
      <c r="G2288" s="92">
        <v>6.27</v>
      </c>
      <c r="H2288" s="68">
        <v>9</v>
      </c>
      <c r="I2288" s="68"/>
    </row>
    <row r="2289" spans="2:9" x14ac:dyDescent="0.3">
      <c r="B2289" s="89" t="s">
        <v>10788</v>
      </c>
      <c r="C2289" s="90" t="s">
        <v>10789</v>
      </c>
      <c r="D2289" s="91" t="s">
        <v>6357</v>
      </c>
      <c r="E2289" s="92">
        <v>6.61</v>
      </c>
      <c r="F2289" s="92">
        <v>2.5499999999999998</v>
      </c>
      <c r="G2289" s="92">
        <v>9.16</v>
      </c>
      <c r="H2289" s="68">
        <v>9</v>
      </c>
      <c r="I2289" s="68"/>
    </row>
    <row r="2290" spans="2:9" x14ac:dyDescent="0.3">
      <c r="B2290" s="89" t="s">
        <v>10790</v>
      </c>
      <c r="C2290" s="90" t="s">
        <v>10791</v>
      </c>
      <c r="D2290" s="91" t="s">
        <v>6357</v>
      </c>
      <c r="E2290" s="92">
        <v>11.14</v>
      </c>
      <c r="F2290" s="92">
        <v>2.91</v>
      </c>
      <c r="G2290" s="92">
        <v>14.05</v>
      </c>
      <c r="H2290" s="68">
        <v>9</v>
      </c>
      <c r="I2290" s="68"/>
    </row>
    <row r="2291" spans="2:9" x14ac:dyDescent="0.3">
      <c r="B2291" s="89" t="s">
        <v>10792</v>
      </c>
      <c r="C2291" s="90" t="s">
        <v>10793</v>
      </c>
      <c r="D2291" s="91"/>
      <c r="E2291" s="92"/>
      <c r="F2291" s="92"/>
      <c r="G2291" s="92"/>
      <c r="H2291" s="68">
        <v>5</v>
      </c>
      <c r="I2291" s="68"/>
    </row>
    <row r="2292" spans="2:9" x14ac:dyDescent="0.3">
      <c r="B2292" s="89" t="s">
        <v>10794</v>
      </c>
      <c r="C2292" s="90" t="s">
        <v>10795</v>
      </c>
      <c r="D2292" s="91" t="s">
        <v>6357</v>
      </c>
      <c r="E2292" s="92">
        <v>1.86</v>
      </c>
      <c r="F2292" s="92">
        <v>1.45</v>
      </c>
      <c r="G2292" s="92">
        <v>3.31</v>
      </c>
      <c r="H2292" s="68">
        <v>9</v>
      </c>
      <c r="I2292" s="68"/>
    </row>
    <row r="2293" spans="2:9" x14ac:dyDescent="0.3">
      <c r="B2293" s="89" t="s">
        <v>10796</v>
      </c>
      <c r="C2293" s="90" t="s">
        <v>10797</v>
      </c>
      <c r="D2293" s="91" t="s">
        <v>6357</v>
      </c>
      <c r="E2293" s="92">
        <v>2.9</v>
      </c>
      <c r="F2293" s="92">
        <v>1.82</v>
      </c>
      <c r="G2293" s="92">
        <v>4.72</v>
      </c>
      <c r="H2293" s="68">
        <v>9</v>
      </c>
      <c r="I2293" s="68"/>
    </row>
    <row r="2294" spans="2:9" x14ac:dyDescent="0.3">
      <c r="B2294" s="89" t="s">
        <v>10798</v>
      </c>
      <c r="C2294" s="90" t="s">
        <v>10799</v>
      </c>
      <c r="D2294" s="91" t="s">
        <v>6357</v>
      </c>
      <c r="E2294" s="92">
        <v>4.37</v>
      </c>
      <c r="F2294" s="92">
        <v>2.1800000000000002</v>
      </c>
      <c r="G2294" s="92">
        <v>6.55</v>
      </c>
      <c r="H2294" s="68">
        <v>9</v>
      </c>
      <c r="I2294" s="68"/>
    </row>
    <row r="2295" spans="2:9" x14ac:dyDescent="0.3">
      <c r="B2295" s="89" t="s">
        <v>10800</v>
      </c>
      <c r="C2295" s="90" t="s">
        <v>10801</v>
      </c>
      <c r="D2295" s="91" t="s">
        <v>6357</v>
      </c>
      <c r="E2295" s="92">
        <v>6.59</v>
      </c>
      <c r="F2295" s="92">
        <v>2.5499999999999998</v>
      </c>
      <c r="G2295" s="92">
        <v>9.14</v>
      </c>
      <c r="H2295" s="68">
        <v>9</v>
      </c>
      <c r="I2295" s="68"/>
    </row>
    <row r="2296" spans="2:9" x14ac:dyDescent="0.3">
      <c r="B2296" s="89" t="s">
        <v>10802</v>
      </c>
      <c r="C2296" s="90" t="s">
        <v>10803</v>
      </c>
      <c r="D2296" s="91" t="s">
        <v>6357</v>
      </c>
      <c r="E2296" s="92">
        <v>10.63</v>
      </c>
      <c r="F2296" s="92">
        <v>2.91</v>
      </c>
      <c r="G2296" s="92">
        <v>13.54</v>
      </c>
      <c r="H2296" s="68">
        <v>9</v>
      </c>
      <c r="I2296" s="68"/>
    </row>
    <row r="2297" spans="2:9" x14ac:dyDescent="0.3">
      <c r="B2297" s="89" t="s">
        <v>10804</v>
      </c>
      <c r="C2297" s="90" t="s">
        <v>10805</v>
      </c>
      <c r="D2297" s="91"/>
      <c r="E2297" s="92"/>
      <c r="F2297" s="92"/>
      <c r="G2297" s="92"/>
      <c r="H2297" s="68">
        <v>5</v>
      </c>
      <c r="I2297" s="68"/>
    </row>
    <row r="2298" spans="2:9" x14ac:dyDescent="0.3">
      <c r="B2298" s="89" t="s">
        <v>10806</v>
      </c>
      <c r="C2298" s="90" t="s">
        <v>10807</v>
      </c>
      <c r="D2298" s="91" t="s">
        <v>6357</v>
      </c>
      <c r="E2298" s="92">
        <v>8.67</v>
      </c>
      <c r="F2298" s="92">
        <v>1.82</v>
      </c>
      <c r="G2298" s="92">
        <v>10.49</v>
      </c>
      <c r="H2298" s="68">
        <v>9</v>
      </c>
      <c r="I2298" s="68"/>
    </row>
    <row r="2299" spans="2:9" x14ac:dyDescent="0.3">
      <c r="B2299" s="89" t="s">
        <v>10808</v>
      </c>
      <c r="C2299" s="90" t="s">
        <v>10809</v>
      </c>
      <c r="D2299" s="91" t="s">
        <v>6357</v>
      </c>
      <c r="E2299" s="92">
        <v>14.94</v>
      </c>
      <c r="F2299" s="92">
        <v>1.82</v>
      </c>
      <c r="G2299" s="92">
        <v>16.760000000000002</v>
      </c>
      <c r="H2299" s="68">
        <v>9</v>
      </c>
      <c r="I2299" s="68"/>
    </row>
    <row r="2300" spans="2:9" x14ac:dyDescent="0.3">
      <c r="B2300" s="89" t="s">
        <v>10810</v>
      </c>
      <c r="C2300" s="90" t="s">
        <v>10811</v>
      </c>
      <c r="D2300" s="91" t="s">
        <v>6357</v>
      </c>
      <c r="E2300" s="92">
        <v>21.2</v>
      </c>
      <c r="F2300" s="92">
        <v>3.64</v>
      </c>
      <c r="G2300" s="92">
        <v>24.84</v>
      </c>
      <c r="H2300" s="68">
        <v>9</v>
      </c>
      <c r="I2300" s="68"/>
    </row>
    <row r="2301" spans="2:9" x14ac:dyDescent="0.3">
      <c r="B2301" s="89" t="s">
        <v>10812</v>
      </c>
      <c r="C2301" s="90" t="s">
        <v>10813</v>
      </c>
      <c r="D2301" s="91" t="s">
        <v>6357</v>
      </c>
      <c r="E2301" s="92">
        <v>30.99</v>
      </c>
      <c r="F2301" s="92">
        <v>5.46</v>
      </c>
      <c r="G2301" s="92">
        <v>36.450000000000003</v>
      </c>
      <c r="H2301" s="68">
        <v>9</v>
      </c>
      <c r="I2301" s="68"/>
    </row>
    <row r="2302" spans="2:9" x14ac:dyDescent="0.3">
      <c r="B2302" s="89" t="s">
        <v>10814</v>
      </c>
      <c r="C2302" s="90" t="s">
        <v>10815</v>
      </c>
      <c r="D2302" s="91" t="s">
        <v>6357</v>
      </c>
      <c r="E2302" s="92">
        <v>46.32</v>
      </c>
      <c r="F2302" s="92">
        <v>7.27</v>
      </c>
      <c r="G2302" s="92">
        <v>53.59</v>
      </c>
      <c r="H2302" s="68">
        <v>9</v>
      </c>
      <c r="I2302" s="68"/>
    </row>
    <row r="2303" spans="2:9" x14ac:dyDescent="0.3">
      <c r="B2303" s="89" t="s">
        <v>10816</v>
      </c>
      <c r="C2303" s="90" t="s">
        <v>10817</v>
      </c>
      <c r="D2303" s="91" t="s">
        <v>6357</v>
      </c>
      <c r="E2303" s="92">
        <v>57.75</v>
      </c>
      <c r="F2303" s="92">
        <v>9.1</v>
      </c>
      <c r="G2303" s="92">
        <v>66.849999999999994</v>
      </c>
      <c r="H2303" s="68">
        <v>9</v>
      </c>
      <c r="I2303" s="68"/>
    </row>
    <row r="2304" spans="2:9" x14ac:dyDescent="0.3">
      <c r="B2304" s="89" t="s">
        <v>10818</v>
      </c>
      <c r="C2304" s="90" t="s">
        <v>10819</v>
      </c>
      <c r="D2304" s="91" t="s">
        <v>6357</v>
      </c>
      <c r="E2304" s="92">
        <v>92.54</v>
      </c>
      <c r="F2304" s="92">
        <v>10.92</v>
      </c>
      <c r="G2304" s="92">
        <v>103.46</v>
      </c>
      <c r="H2304" s="68">
        <v>9</v>
      </c>
      <c r="I2304" s="68"/>
    </row>
    <row r="2305" spans="2:9" x14ac:dyDescent="0.3">
      <c r="B2305" s="89" t="s">
        <v>10820</v>
      </c>
      <c r="C2305" s="90" t="s">
        <v>10821</v>
      </c>
      <c r="D2305" s="91" t="s">
        <v>6357</v>
      </c>
      <c r="E2305" s="92">
        <v>201.67</v>
      </c>
      <c r="F2305" s="92">
        <v>16.37</v>
      </c>
      <c r="G2305" s="92">
        <v>218.04</v>
      </c>
      <c r="H2305" s="68">
        <v>9</v>
      </c>
      <c r="I2305" s="68"/>
    </row>
    <row r="2306" spans="2:9" x14ac:dyDescent="0.3">
      <c r="B2306" s="89" t="s">
        <v>10822</v>
      </c>
      <c r="C2306" s="90" t="s">
        <v>10823</v>
      </c>
      <c r="D2306" s="91"/>
      <c r="E2306" s="92"/>
      <c r="F2306" s="92"/>
      <c r="G2306" s="92"/>
      <c r="H2306" s="68">
        <v>5</v>
      </c>
      <c r="I2306" s="68"/>
    </row>
    <row r="2307" spans="2:9" x14ac:dyDescent="0.3">
      <c r="B2307" s="89" t="s">
        <v>10824</v>
      </c>
      <c r="C2307" s="90" t="s">
        <v>10825</v>
      </c>
      <c r="D2307" s="91" t="s">
        <v>6357</v>
      </c>
      <c r="E2307" s="92">
        <v>261.75</v>
      </c>
      <c r="F2307" s="92">
        <v>32.72</v>
      </c>
      <c r="G2307" s="92">
        <v>294.47000000000003</v>
      </c>
      <c r="H2307" s="68">
        <v>9</v>
      </c>
      <c r="I2307" s="68"/>
    </row>
    <row r="2308" spans="2:9" x14ac:dyDescent="0.3">
      <c r="B2308" s="89" t="s">
        <v>10826</v>
      </c>
      <c r="C2308" s="90" t="s">
        <v>10827</v>
      </c>
      <c r="D2308" s="91"/>
      <c r="E2308" s="92"/>
      <c r="F2308" s="92"/>
      <c r="G2308" s="92"/>
      <c r="H2308" s="68">
        <v>5</v>
      </c>
      <c r="I2308" s="68"/>
    </row>
    <row r="2309" spans="2:9" x14ac:dyDescent="0.3">
      <c r="B2309" s="89" t="s">
        <v>10828</v>
      </c>
      <c r="C2309" s="90" t="s">
        <v>10829</v>
      </c>
      <c r="D2309" s="91" t="s">
        <v>6357</v>
      </c>
      <c r="E2309" s="92">
        <v>55.93</v>
      </c>
      <c r="F2309" s="92">
        <v>19.63</v>
      </c>
      <c r="G2309" s="92">
        <v>75.56</v>
      </c>
      <c r="H2309" s="68">
        <v>9</v>
      </c>
      <c r="I2309" s="68"/>
    </row>
    <row r="2310" spans="2:9" x14ac:dyDescent="0.3">
      <c r="B2310" s="89" t="s">
        <v>10830</v>
      </c>
      <c r="C2310" s="90" t="s">
        <v>10831</v>
      </c>
      <c r="D2310" s="91" t="s">
        <v>6357</v>
      </c>
      <c r="E2310" s="92">
        <v>76.02</v>
      </c>
      <c r="F2310" s="92">
        <v>23.62</v>
      </c>
      <c r="G2310" s="92">
        <v>99.64</v>
      </c>
      <c r="H2310" s="68">
        <v>9</v>
      </c>
      <c r="I2310" s="68"/>
    </row>
    <row r="2311" spans="2:9" x14ac:dyDescent="0.3">
      <c r="B2311" s="89" t="s">
        <v>10832</v>
      </c>
      <c r="C2311" s="90" t="s">
        <v>10833</v>
      </c>
      <c r="D2311" s="91" t="s">
        <v>6357</v>
      </c>
      <c r="E2311" s="92">
        <v>104.85</v>
      </c>
      <c r="F2311" s="92">
        <v>32.72</v>
      </c>
      <c r="G2311" s="92">
        <v>137.57</v>
      </c>
      <c r="H2311" s="68">
        <v>9</v>
      </c>
      <c r="I2311" s="68"/>
    </row>
    <row r="2312" spans="2:9" x14ac:dyDescent="0.3">
      <c r="B2312" s="89" t="s">
        <v>10834</v>
      </c>
      <c r="C2312" s="90" t="s">
        <v>10835</v>
      </c>
      <c r="D2312" s="91" t="s">
        <v>6357</v>
      </c>
      <c r="E2312" s="92">
        <v>200.24</v>
      </c>
      <c r="F2312" s="92">
        <v>39.26</v>
      </c>
      <c r="G2312" s="92">
        <v>239.5</v>
      </c>
      <c r="H2312" s="68">
        <v>9</v>
      </c>
      <c r="I2312" s="68"/>
    </row>
    <row r="2313" spans="2:9" x14ac:dyDescent="0.3">
      <c r="B2313" s="89" t="s">
        <v>10836</v>
      </c>
      <c r="C2313" s="90" t="s">
        <v>10837</v>
      </c>
      <c r="D2313" s="91"/>
      <c r="E2313" s="92"/>
      <c r="F2313" s="92"/>
      <c r="G2313" s="92"/>
      <c r="H2313" s="68">
        <v>5</v>
      </c>
      <c r="I2313" s="68"/>
    </row>
    <row r="2314" spans="2:9" x14ac:dyDescent="0.3">
      <c r="B2314" s="89" t="s">
        <v>10838</v>
      </c>
      <c r="C2314" s="90" t="s">
        <v>10839</v>
      </c>
      <c r="D2314" s="91" t="s">
        <v>6249</v>
      </c>
      <c r="E2314" s="92">
        <v>6.67</v>
      </c>
      <c r="F2314" s="92">
        <v>3.64</v>
      </c>
      <c r="G2314" s="92">
        <v>10.31</v>
      </c>
      <c r="H2314" s="68">
        <v>9</v>
      </c>
      <c r="I2314" s="68"/>
    </row>
    <row r="2315" spans="2:9" x14ac:dyDescent="0.3">
      <c r="B2315" s="89" t="s">
        <v>10840</v>
      </c>
      <c r="C2315" s="90" t="s">
        <v>10841</v>
      </c>
      <c r="D2315" s="91" t="s">
        <v>6249</v>
      </c>
      <c r="E2315" s="92">
        <v>4.6900000000000004</v>
      </c>
      <c r="F2315" s="92">
        <v>3.64</v>
      </c>
      <c r="G2315" s="92">
        <v>8.33</v>
      </c>
      <c r="H2315" s="68">
        <v>9</v>
      </c>
      <c r="I2315" s="68"/>
    </row>
    <row r="2316" spans="2:9" x14ac:dyDescent="0.3">
      <c r="B2316" s="89" t="s">
        <v>10842</v>
      </c>
      <c r="C2316" s="90" t="s">
        <v>10843</v>
      </c>
      <c r="D2316" s="91" t="s">
        <v>6249</v>
      </c>
      <c r="E2316" s="92">
        <v>9.9499999999999993</v>
      </c>
      <c r="F2316" s="92">
        <v>3.64</v>
      </c>
      <c r="G2316" s="92">
        <v>13.59</v>
      </c>
      <c r="H2316" s="68">
        <v>9</v>
      </c>
      <c r="I2316" s="68"/>
    </row>
    <row r="2317" spans="2:9" x14ac:dyDescent="0.3">
      <c r="B2317" s="89" t="s">
        <v>10844</v>
      </c>
      <c r="C2317" s="90" t="s">
        <v>10845</v>
      </c>
      <c r="D2317" s="91" t="s">
        <v>6249</v>
      </c>
      <c r="E2317" s="92">
        <v>10.29</v>
      </c>
      <c r="F2317" s="92">
        <v>3.64</v>
      </c>
      <c r="G2317" s="92">
        <v>13.93</v>
      </c>
      <c r="H2317" s="68">
        <v>9</v>
      </c>
      <c r="I2317" s="68"/>
    </row>
    <row r="2318" spans="2:9" x14ac:dyDescent="0.3">
      <c r="B2318" s="89" t="s">
        <v>10846</v>
      </c>
      <c r="C2318" s="90" t="s">
        <v>10847</v>
      </c>
      <c r="D2318" s="91" t="s">
        <v>6249</v>
      </c>
      <c r="E2318" s="92">
        <v>13.73</v>
      </c>
      <c r="F2318" s="92">
        <v>3.64</v>
      </c>
      <c r="G2318" s="92">
        <v>17.37</v>
      </c>
      <c r="H2318" s="68">
        <v>9</v>
      </c>
      <c r="I2318" s="68"/>
    </row>
    <row r="2319" spans="2:9" x14ac:dyDescent="0.3">
      <c r="B2319" s="89" t="s">
        <v>10848</v>
      </c>
      <c r="C2319" s="90" t="s">
        <v>10849</v>
      </c>
      <c r="D2319" s="91" t="s">
        <v>6249</v>
      </c>
      <c r="E2319" s="92">
        <v>15.13</v>
      </c>
      <c r="F2319" s="92">
        <v>3.64</v>
      </c>
      <c r="G2319" s="92">
        <v>18.77</v>
      </c>
      <c r="H2319" s="68">
        <v>9</v>
      </c>
      <c r="I2319" s="68"/>
    </row>
    <row r="2320" spans="2:9" x14ac:dyDescent="0.3">
      <c r="B2320" s="89" t="s">
        <v>10850</v>
      </c>
      <c r="C2320" s="90" t="s">
        <v>10851</v>
      </c>
      <c r="D2320" s="91" t="s">
        <v>6249</v>
      </c>
      <c r="E2320" s="92">
        <v>19.260000000000002</v>
      </c>
      <c r="F2320" s="92">
        <v>3.64</v>
      </c>
      <c r="G2320" s="92">
        <v>22.9</v>
      </c>
      <c r="H2320" s="68">
        <v>9</v>
      </c>
      <c r="I2320" s="68"/>
    </row>
    <row r="2321" spans="2:9" x14ac:dyDescent="0.3">
      <c r="B2321" s="89" t="s">
        <v>10852</v>
      </c>
      <c r="C2321" s="90" t="s">
        <v>10853</v>
      </c>
      <c r="D2321" s="91" t="s">
        <v>6249</v>
      </c>
      <c r="E2321" s="92">
        <v>22.48</v>
      </c>
      <c r="F2321" s="92">
        <v>3.64</v>
      </c>
      <c r="G2321" s="92">
        <v>26.12</v>
      </c>
      <c r="H2321" s="68">
        <v>9</v>
      </c>
      <c r="I2321" s="68"/>
    </row>
    <row r="2322" spans="2:9" x14ac:dyDescent="0.3">
      <c r="B2322" s="89" t="s">
        <v>10854</v>
      </c>
      <c r="C2322" s="90" t="s">
        <v>10855</v>
      </c>
      <c r="D2322" s="91"/>
      <c r="E2322" s="92"/>
      <c r="F2322" s="92"/>
      <c r="G2322" s="92"/>
      <c r="H2322" s="68">
        <v>5</v>
      </c>
      <c r="I2322" s="68"/>
    </row>
    <row r="2323" spans="2:9" x14ac:dyDescent="0.3">
      <c r="B2323" s="89" t="s">
        <v>10856</v>
      </c>
      <c r="C2323" s="90" t="s">
        <v>10857</v>
      </c>
      <c r="D2323" s="91" t="s">
        <v>6249</v>
      </c>
      <c r="E2323" s="92">
        <v>0.81</v>
      </c>
      <c r="F2323" s="92">
        <v>2.91</v>
      </c>
      <c r="G2323" s="92">
        <v>3.72</v>
      </c>
      <c r="H2323" s="68">
        <v>9</v>
      </c>
      <c r="I2323" s="68"/>
    </row>
    <row r="2324" spans="2:9" x14ac:dyDescent="0.3">
      <c r="B2324" s="89" t="s">
        <v>10858</v>
      </c>
      <c r="C2324" s="90" t="s">
        <v>10859</v>
      </c>
      <c r="D2324" s="91" t="s">
        <v>6249</v>
      </c>
      <c r="E2324" s="92">
        <v>4.8099999999999996</v>
      </c>
      <c r="F2324" s="92">
        <v>5.46</v>
      </c>
      <c r="G2324" s="92">
        <v>10.27</v>
      </c>
      <c r="H2324" s="68">
        <v>9</v>
      </c>
      <c r="I2324" s="68"/>
    </row>
    <row r="2325" spans="2:9" x14ac:dyDescent="0.3">
      <c r="B2325" s="89" t="s">
        <v>10860</v>
      </c>
      <c r="C2325" s="90" t="s">
        <v>10861</v>
      </c>
      <c r="D2325" s="91" t="s">
        <v>6249</v>
      </c>
      <c r="E2325" s="92">
        <v>7.21</v>
      </c>
      <c r="F2325" s="92">
        <v>5.46</v>
      </c>
      <c r="G2325" s="92">
        <v>12.67</v>
      </c>
      <c r="H2325" s="68">
        <v>9</v>
      </c>
      <c r="I2325" s="68"/>
    </row>
    <row r="2326" spans="2:9" x14ac:dyDescent="0.3">
      <c r="B2326" s="89" t="s">
        <v>10862</v>
      </c>
      <c r="C2326" s="90" t="s">
        <v>10863</v>
      </c>
      <c r="D2326" s="91" t="s">
        <v>6249</v>
      </c>
      <c r="E2326" s="92">
        <v>7.01</v>
      </c>
      <c r="F2326" s="92">
        <v>5.46</v>
      </c>
      <c r="G2326" s="92">
        <v>12.47</v>
      </c>
      <c r="H2326" s="68">
        <v>9</v>
      </c>
      <c r="I2326" s="68"/>
    </row>
    <row r="2327" spans="2:9" x14ac:dyDescent="0.3">
      <c r="B2327" s="89" t="s">
        <v>10864</v>
      </c>
      <c r="C2327" s="90" t="s">
        <v>10865</v>
      </c>
      <c r="D2327" s="91" t="s">
        <v>6249</v>
      </c>
      <c r="E2327" s="92">
        <v>7.64</v>
      </c>
      <c r="F2327" s="92">
        <v>5.46</v>
      </c>
      <c r="G2327" s="92">
        <v>13.1</v>
      </c>
      <c r="H2327" s="68">
        <v>9</v>
      </c>
      <c r="I2327" s="68"/>
    </row>
    <row r="2328" spans="2:9" x14ac:dyDescent="0.3">
      <c r="B2328" s="89" t="s">
        <v>10866</v>
      </c>
      <c r="C2328" s="90" t="s">
        <v>10867</v>
      </c>
      <c r="D2328" s="91" t="s">
        <v>6249</v>
      </c>
      <c r="E2328" s="92">
        <v>11.86</v>
      </c>
      <c r="F2328" s="92">
        <v>5.46</v>
      </c>
      <c r="G2328" s="92">
        <v>17.32</v>
      </c>
      <c r="H2328" s="68">
        <v>9</v>
      </c>
      <c r="I2328" s="68"/>
    </row>
    <row r="2329" spans="2:9" x14ac:dyDescent="0.3">
      <c r="B2329" s="89" t="s">
        <v>10868</v>
      </c>
      <c r="C2329" s="90" t="s">
        <v>10869</v>
      </c>
      <c r="D2329" s="91" t="s">
        <v>6249</v>
      </c>
      <c r="E2329" s="92">
        <v>11.61</v>
      </c>
      <c r="F2329" s="92">
        <v>5.46</v>
      </c>
      <c r="G2329" s="92">
        <v>17.07</v>
      </c>
      <c r="H2329" s="68">
        <v>9</v>
      </c>
      <c r="I2329" s="68"/>
    </row>
    <row r="2330" spans="2:9" x14ac:dyDescent="0.3">
      <c r="B2330" s="89" t="s">
        <v>10870</v>
      </c>
      <c r="C2330" s="90" t="s">
        <v>10871</v>
      </c>
      <c r="D2330" s="91" t="s">
        <v>6249</v>
      </c>
      <c r="E2330" s="92">
        <v>18.28</v>
      </c>
      <c r="F2330" s="92">
        <v>5.46</v>
      </c>
      <c r="G2330" s="92">
        <v>23.74</v>
      </c>
      <c r="H2330" s="68">
        <v>9</v>
      </c>
      <c r="I2330" s="68"/>
    </row>
    <row r="2331" spans="2:9" x14ac:dyDescent="0.3">
      <c r="B2331" s="89" t="s">
        <v>10872</v>
      </c>
      <c r="C2331" s="90" t="s">
        <v>10873</v>
      </c>
      <c r="D2331" s="91" t="s">
        <v>6249</v>
      </c>
      <c r="E2331" s="92">
        <v>24.28</v>
      </c>
      <c r="F2331" s="92">
        <v>7.27</v>
      </c>
      <c r="G2331" s="92">
        <v>31.55</v>
      </c>
      <c r="H2331" s="68">
        <v>9</v>
      </c>
      <c r="I2331" s="68"/>
    </row>
    <row r="2332" spans="2:9" x14ac:dyDescent="0.3">
      <c r="B2332" s="89" t="s">
        <v>10874</v>
      </c>
      <c r="C2332" s="90" t="s">
        <v>10875</v>
      </c>
      <c r="D2332" s="91" t="s">
        <v>6249</v>
      </c>
      <c r="E2332" s="92">
        <v>25.72</v>
      </c>
      <c r="F2332" s="92">
        <v>7.27</v>
      </c>
      <c r="G2332" s="92">
        <v>32.99</v>
      </c>
      <c r="H2332" s="68">
        <v>9</v>
      </c>
      <c r="I2332" s="68"/>
    </row>
    <row r="2333" spans="2:9" x14ac:dyDescent="0.3">
      <c r="B2333" s="89" t="s">
        <v>10876</v>
      </c>
      <c r="C2333" s="90" t="s">
        <v>10877</v>
      </c>
      <c r="D2333" s="91" t="s">
        <v>6249</v>
      </c>
      <c r="E2333" s="92">
        <v>33.549999999999997</v>
      </c>
      <c r="F2333" s="92">
        <v>7.27</v>
      </c>
      <c r="G2333" s="92">
        <v>40.82</v>
      </c>
      <c r="H2333" s="68">
        <v>9</v>
      </c>
      <c r="I2333" s="68"/>
    </row>
    <row r="2334" spans="2:9" x14ac:dyDescent="0.3">
      <c r="B2334" s="89" t="s">
        <v>10878</v>
      </c>
      <c r="C2334" s="90" t="s">
        <v>10879</v>
      </c>
      <c r="D2334" s="91" t="s">
        <v>6249</v>
      </c>
      <c r="E2334" s="92">
        <v>36.14</v>
      </c>
      <c r="F2334" s="92">
        <v>7.27</v>
      </c>
      <c r="G2334" s="92">
        <v>43.41</v>
      </c>
      <c r="H2334" s="68">
        <v>9</v>
      </c>
      <c r="I2334" s="68"/>
    </row>
    <row r="2335" spans="2:9" x14ac:dyDescent="0.3">
      <c r="B2335" s="89" t="s">
        <v>10880</v>
      </c>
      <c r="C2335" s="90" t="s">
        <v>10881</v>
      </c>
      <c r="D2335" s="91"/>
      <c r="E2335" s="92"/>
      <c r="F2335" s="92"/>
      <c r="G2335" s="92"/>
      <c r="H2335" s="68">
        <v>5</v>
      </c>
      <c r="I2335" s="68"/>
    </row>
    <row r="2336" spans="2:9" ht="28.8" x14ac:dyDescent="0.3">
      <c r="B2336" s="89" t="s">
        <v>10882</v>
      </c>
      <c r="C2336" s="90" t="s">
        <v>10883</v>
      </c>
      <c r="D2336" s="91" t="s">
        <v>6357</v>
      </c>
      <c r="E2336" s="92">
        <v>6.03</v>
      </c>
      <c r="F2336" s="92">
        <v>5.46</v>
      </c>
      <c r="G2336" s="92">
        <v>11.49</v>
      </c>
      <c r="H2336" s="68">
        <v>9</v>
      </c>
      <c r="I2336" s="68"/>
    </row>
    <row r="2337" spans="2:9" ht="28.8" x14ac:dyDescent="0.3">
      <c r="B2337" s="89" t="s">
        <v>10884</v>
      </c>
      <c r="C2337" s="90" t="s">
        <v>10885</v>
      </c>
      <c r="D2337" s="91" t="s">
        <v>6357</v>
      </c>
      <c r="E2337" s="92">
        <v>11.62</v>
      </c>
      <c r="F2337" s="92">
        <v>5.46</v>
      </c>
      <c r="G2337" s="92">
        <v>17.079999999999998</v>
      </c>
      <c r="H2337" s="68">
        <v>9</v>
      </c>
      <c r="I2337" s="68"/>
    </row>
    <row r="2338" spans="2:9" ht="28.8" x14ac:dyDescent="0.3">
      <c r="B2338" s="89" t="s">
        <v>10886</v>
      </c>
      <c r="C2338" s="90" t="s">
        <v>10887</v>
      </c>
      <c r="D2338" s="91" t="s">
        <v>6357</v>
      </c>
      <c r="E2338" s="92">
        <v>26.83</v>
      </c>
      <c r="F2338" s="92">
        <v>5.46</v>
      </c>
      <c r="G2338" s="92">
        <v>32.29</v>
      </c>
      <c r="H2338" s="68">
        <v>9</v>
      </c>
      <c r="I2338" s="68"/>
    </row>
    <row r="2339" spans="2:9" x14ac:dyDescent="0.3">
      <c r="B2339" s="89" t="s">
        <v>10888</v>
      </c>
      <c r="C2339" s="90" t="s">
        <v>10889</v>
      </c>
      <c r="D2339" s="91" t="s">
        <v>6357</v>
      </c>
      <c r="E2339" s="92">
        <v>0.72</v>
      </c>
      <c r="F2339" s="92">
        <v>2.91</v>
      </c>
      <c r="G2339" s="92">
        <v>3.63</v>
      </c>
      <c r="H2339" s="68">
        <v>9</v>
      </c>
      <c r="I2339" s="68"/>
    </row>
    <row r="2340" spans="2:9" x14ac:dyDescent="0.3">
      <c r="B2340" s="89" t="s">
        <v>10890</v>
      </c>
      <c r="C2340" s="90" t="s">
        <v>10891</v>
      </c>
      <c r="D2340" s="91" t="s">
        <v>6357</v>
      </c>
      <c r="E2340" s="92">
        <v>2.4</v>
      </c>
      <c r="F2340" s="92">
        <v>10.92</v>
      </c>
      <c r="G2340" s="92">
        <v>13.32</v>
      </c>
      <c r="H2340" s="68">
        <v>9</v>
      </c>
      <c r="I2340" s="68"/>
    </row>
    <row r="2341" spans="2:9" ht="28.8" x14ac:dyDescent="0.3">
      <c r="B2341" s="89" t="s">
        <v>10892</v>
      </c>
      <c r="C2341" s="90" t="s">
        <v>10893</v>
      </c>
      <c r="D2341" s="91" t="s">
        <v>6357</v>
      </c>
      <c r="E2341" s="92">
        <v>6.14</v>
      </c>
      <c r="F2341" s="92">
        <v>4.3600000000000003</v>
      </c>
      <c r="G2341" s="92">
        <v>10.5</v>
      </c>
      <c r="H2341" s="68">
        <v>9</v>
      </c>
      <c r="I2341" s="68"/>
    </row>
    <row r="2342" spans="2:9" ht="28.8" x14ac:dyDescent="0.3">
      <c r="B2342" s="89" t="s">
        <v>10894</v>
      </c>
      <c r="C2342" s="90" t="s">
        <v>10895</v>
      </c>
      <c r="D2342" s="91" t="s">
        <v>6357</v>
      </c>
      <c r="E2342" s="92">
        <v>3.79</v>
      </c>
      <c r="F2342" s="92">
        <v>3.64</v>
      </c>
      <c r="G2342" s="92">
        <v>7.43</v>
      </c>
      <c r="H2342" s="68">
        <v>9</v>
      </c>
      <c r="I2342" s="68"/>
    </row>
    <row r="2343" spans="2:9" ht="28.8" x14ac:dyDescent="0.3">
      <c r="B2343" s="89" t="s">
        <v>10896</v>
      </c>
      <c r="C2343" s="90" t="s">
        <v>10897</v>
      </c>
      <c r="D2343" s="91" t="s">
        <v>6357</v>
      </c>
      <c r="E2343" s="92">
        <v>13.82</v>
      </c>
      <c r="F2343" s="92">
        <v>4.7300000000000004</v>
      </c>
      <c r="G2343" s="92">
        <v>18.55</v>
      </c>
      <c r="H2343" s="68">
        <v>9</v>
      </c>
      <c r="I2343" s="68"/>
    </row>
    <row r="2344" spans="2:9" ht="28.8" x14ac:dyDescent="0.3">
      <c r="B2344" s="89" t="s">
        <v>10898</v>
      </c>
      <c r="C2344" s="90" t="s">
        <v>10899</v>
      </c>
      <c r="D2344" s="91" t="s">
        <v>6357</v>
      </c>
      <c r="E2344" s="92">
        <v>28.63</v>
      </c>
      <c r="F2344" s="92">
        <v>5.82</v>
      </c>
      <c r="G2344" s="92">
        <v>34.450000000000003</v>
      </c>
      <c r="H2344" s="68">
        <v>9</v>
      </c>
      <c r="I2344" s="68"/>
    </row>
    <row r="2345" spans="2:9" ht="28.8" x14ac:dyDescent="0.3">
      <c r="B2345" s="89" t="s">
        <v>10900</v>
      </c>
      <c r="C2345" s="90" t="s">
        <v>10901</v>
      </c>
      <c r="D2345" s="91" t="s">
        <v>6357</v>
      </c>
      <c r="E2345" s="92">
        <v>55.97</v>
      </c>
      <c r="F2345" s="92">
        <v>7.64</v>
      </c>
      <c r="G2345" s="92">
        <v>63.61</v>
      </c>
      <c r="H2345" s="68">
        <v>9</v>
      </c>
      <c r="I2345" s="68"/>
    </row>
    <row r="2346" spans="2:9" ht="28.8" x14ac:dyDescent="0.3">
      <c r="B2346" s="89" t="s">
        <v>10902</v>
      </c>
      <c r="C2346" s="90" t="s">
        <v>10903</v>
      </c>
      <c r="D2346" s="91" t="s">
        <v>6357</v>
      </c>
      <c r="E2346" s="92">
        <v>10.95</v>
      </c>
      <c r="F2346" s="92">
        <v>4.3600000000000003</v>
      </c>
      <c r="G2346" s="92">
        <v>15.31</v>
      </c>
      <c r="H2346" s="68">
        <v>9</v>
      </c>
      <c r="I2346" s="68"/>
    </row>
    <row r="2347" spans="2:9" ht="28.8" x14ac:dyDescent="0.3">
      <c r="B2347" s="89" t="s">
        <v>10904</v>
      </c>
      <c r="C2347" s="90" t="s">
        <v>10905</v>
      </c>
      <c r="D2347" s="91" t="s">
        <v>6357</v>
      </c>
      <c r="E2347" s="92">
        <v>17.260000000000002</v>
      </c>
      <c r="F2347" s="92">
        <v>4.7300000000000004</v>
      </c>
      <c r="G2347" s="92">
        <v>21.99</v>
      </c>
      <c r="H2347" s="68">
        <v>9</v>
      </c>
      <c r="I2347" s="68"/>
    </row>
    <row r="2348" spans="2:9" ht="28.8" x14ac:dyDescent="0.3">
      <c r="B2348" s="89" t="s">
        <v>10906</v>
      </c>
      <c r="C2348" s="90" t="s">
        <v>10907</v>
      </c>
      <c r="D2348" s="91" t="s">
        <v>6357</v>
      </c>
      <c r="E2348" s="92">
        <v>32.54</v>
      </c>
      <c r="F2348" s="92">
        <v>5.82</v>
      </c>
      <c r="G2348" s="92">
        <v>38.36</v>
      </c>
      <c r="H2348" s="68">
        <v>9</v>
      </c>
      <c r="I2348" s="68"/>
    </row>
    <row r="2349" spans="2:9" ht="28.8" x14ac:dyDescent="0.3">
      <c r="B2349" s="89" t="s">
        <v>10908</v>
      </c>
      <c r="C2349" s="90" t="s">
        <v>10909</v>
      </c>
      <c r="D2349" s="91" t="s">
        <v>6357</v>
      </c>
      <c r="E2349" s="92">
        <v>11.24</v>
      </c>
      <c r="F2349" s="92">
        <v>4.3600000000000003</v>
      </c>
      <c r="G2349" s="92">
        <v>15.6</v>
      </c>
      <c r="H2349" s="68">
        <v>9</v>
      </c>
      <c r="I2349" s="68"/>
    </row>
    <row r="2350" spans="2:9" ht="28.8" x14ac:dyDescent="0.3">
      <c r="B2350" s="89" t="s">
        <v>10910</v>
      </c>
      <c r="C2350" s="90" t="s">
        <v>10911</v>
      </c>
      <c r="D2350" s="91" t="s">
        <v>6357</v>
      </c>
      <c r="E2350" s="92">
        <v>20.23</v>
      </c>
      <c r="F2350" s="92">
        <v>4.7300000000000004</v>
      </c>
      <c r="G2350" s="92">
        <v>24.96</v>
      </c>
      <c r="H2350" s="68">
        <v>9</v>
      </c>
      <c r="I2350" s="68"/>
    </row>
    <row r="2351" spans="2:9" ht="28.8" x14ac:dyDescent="0.3">
      <c r="B2351" s="89" t="s">
        <v>10912</v>
      </c>
      <c r="C2351" s="90" t="s">
        <v>10913</v>
      </c>
      <c r="D2351" s="91" t="s">
        <v>6357</v>
      </c>
      <c r="E2351" s="92">
        <v>40.950000000000003</v>
      </c>
      <c r="F2351" s="92">
        <v>5.82</v>
      </c>
      <c r="G2351" s="92">
        <v>46.77</v>
      </c>
      <c r="H2351" s="68">
        <v>9</v>
      </c>
      <c r="I2351" s="68"/>
    </row>
    <row r="2352" spans="2:9" x14ac:dyDescent="0.3">
      <c r="B2352" s="89" t="s">
        <v>10914</v>
      </c>
      <c r="C2352" s="90" t="s">
        <v>10915</v>
      </c>
      <c r="D2352" s="91"/>
      <c r="E2352" s="92"/>
      <c r="F2352" s="92"/>
      <c r="G2352" s="92"/>
      <c r="H2352" s="68">
        <v>5</v>
      </c>
      <c r="I2352" s="68"/>
    </row>
    <row r="2353" spans="2:9" ht="28.8" x14ac:dyDescent="0.3">
      <c r="B2353" s="89" t="s">
        <v>10916</v>
      </c>
      <c r="C2353" s="90" t="s">
        <v>10917</v>
      </c>
      <c r="D2353" s="91" t="s">
        <v>6357</v>
      </c>
      <c r="E2353" s="92">
        <v>5.69</v>
      </c>
      <c r="F2353" s="92">
        <v>3.64</v>
      </c>
      <c r="G2353" s="92">
        <v>9.33</v>
      </c>
      <c r="H2353" s="68">
        <v>9</v>
      </c>
      <c r="I2353" s="68"/>
    </row>
    <row r="2354" spans="2:9" ht="28.8" x14ac:dyDescent="0.3">
      <c r="B2354" s="89" t="s">
        <v>10918</v>
      </c>
      <c r="C2354" s="90" t="s">
        <v>10919</v>
      </c>
      <c r="D2354" s="91" t="s">
        <v>6357</v>
      </c>
      <c r="E2354" s="92">
        <v>7.17</v>
      </c>
      <c r="F2354" s="92">
        <v>3.64</v>
      </c>
      <c r="G2354" s="92">
        <v>10.81</v>
      </c>
      <c r="H2354" s="68">
        <v>9</v>
      </c>
      <c r="I2354" s="68"/>
    </row>
    <row r="2355" spans="2:9" ht="28.8" x14ac:dyDescent="0.3">
      <c r="B2355" s="89" t="s">
        <v>10920</v>
      </c>
      <c r="C2355" s="90" t="s">
        <v>10921</v>
      </c>
      <c r="D2355" s="91" t="s">
        <v>6357</v>
      </c>
      <c r="E2355" s="92">
        <v>7.41</v>
      </c>
      <c r="F2355" s="92">
        <v>3.64</v>
      </c>
      <c r="G2355" s="92">
        <v>11.05</v>
      </c>
      <c r="H2355" s="68">
        <v>9</v>
      </c>
      <c r="I2355" s="68"/>
    </row>
    <row r="2356" spans="2:9" x14ac:dyDescent="0.3">
      <c r="B2356" s="89" t="s">
        <v>10922</v>
      </c>
      <c r="C2356" s="90" t="s">
        <v>10923</v>
      </c>
      <c r="D2356" s="91"/>
      <c r="E2356" s="92"/>
      <c r="F2356" s="92"/>
      <c r="G2356" s="92"/>
      <c r="H2356" s="68">
        <v>5</v>
      </c>
      <c r="I2356" s="68"/>
    </row>
    <row r="2357" spans="2:9" x14ac:dyDescent="0.3">
      <c r="B2357" s="89" t="s">
        <v>10924</v>
      </c>
      <c r="C2357" s="90" t="s">
        <v>10925</v>
      </c>
      <c r="D2357" s="91" t="s">
        <v>6357</v>
      </c>
      <c r="E2357" s="92">
        <v>9</v>
      </c>
      <c r="F2357" s="92">
        <v>5.23</v>
      </c>
      <c r="G2357" s="92">
        <v>14.23</v>
      </c>
      <c r="H2357" s="68">
        <v>9</v>
      </c>
      <c r="I2357" s="68"/>
    </row>
    <row r="2358" spans="2:9" x14ac:dyDescent="0.3">
      <c r="B2358" s="89" t="s">
        <v>10926</v>
      </c>
      <c r="C2358" s="90" t="s">
        <v>10927</v>
      </c>
      <c r="D2358" s="91" t="s">
        <v>6357</v>
      </c>
      <c r="E2358" s="92">
        <v>3.55</v>
      </c>
      <c r="F2358" s="92">
        <v>5.23</v>
      </c>
      <c r="G2358" s="92">
        <v>8.7799999999999994</v>
      </c>
      <c r="H2358" s="68">
        <v>9</v>
      </c>
      <c r="I2358" s="68"/>
    </row>
    <row r="2359" spans="2:9" x14ac:dyDescent="0.3">
      <c r="B2359" s="89" t="s">
        <v>10928</v>
      </c>
      <c r="C2359" s="90" t="s">
        <v>10929</v>
      </c>
      <c r="D2359" s="91"/>
      <c r="E2359" s="92"/>
      <c r="F2359" s="92"/>
      <c r="G2359" s="92"/>
      <c r="H2359" s="68">
        <v>5</v>
      </c>
      <c r="I2359" s="68"/>
    </row>
    <row r="2360" spans="2:9" x14ac:dyDescent="0.3">
      <c r="B2360" s="89" t="s">
        <v>10930</v>
      </c>
      <c r="C2360" s="90" t="s">
        <v>10931</v>
      </c>
      <c r="D2360" s="91" t="s">
        <v>6357</v>
      </c>
      <c r="E2360" s="92">
        <v>3.69</v>
      </c>
      <c r="F2360" s="92">
        <v>5.23</v>
      </c>
      <c r="G2360" s="92">
        <v>8.92</v>
      </c>
      <c r="H2360" s="68">
        <v>9</v>
      </c>
      <c r="I2360" s="68"/>
    </row>
    <row r="2361" spans="2:9" x14ac:dyDescent="0.3">
      <c r="B2361" s="89" t="s">
        <v>10932</v>
      </c>
      <c r="C2361" s="90" t="s">
        <v>10933</v>
      </c>
      <c r="D2361" s="91" t="s">
        <v>6357</v>
      </c>
      <c r="E2361" s="92">
        <v>7.39</v>
      </c>
      <c r="F2361" s="92">
        <v>5.23</v>
      </c>
      <c r="G2361" s="92">
        <v>12.62</v>
      </c>
      <c r="H2361" s="68">
        <v>9</v>
      </c>
      <c r="I2361" s="68"/>
    </row>
    <row r="2362" spans="2:9" x14ac:dyDescent="0.3">
      <c r="B2362" s="89" t="s">
        <v>10934</v>
      </c>
      <c r="C2362" s="90" t="s">
        <v>10935</v>
      </c>
      <c r="D2362" s="91"/>
      <c r="E2362" s="92"/>
      <c r="F2362" s="92"/>
      <c r="G2362" s="92"/>
      <c r="H2362" s="68">
        <v>5</v>
      </c>
      <c r="I2362" s="68"/>
    </row>
    <row r="2363" spans="2:9" x14ac:dyDescent="0.3">
      <c r="B2363" s="89" t="s">
        <v>10936</v>
      </c>
      <c r="C2363" s="90" t="s">
        <v>10937</v>
      </c>
      <c r="D2363" s="91" t="s">
        <v>6357</v>
      </c>
      <c r="E2363" s="92">
        <v>3.25</v>
      </c>
      <c r="F2363" s="92">
        <v>4.01</v>
      </c>
      <c r="G2363" s="92">
        <v>7.26</v>
      </c>
      <c r="H2363" s="68">
        <v>9</v>
      </c>
      <c r="I2363" s="68"/>
    </row>
    <row r="2364" spans="2:9" x14ac:dyDescent="0.3">
      <c r="B2364" s="89" t="s">
        <v>10938</v>
      </c>
      <c r="C2364" s="90" t="s">
        <v>10939</v>
      </c>
      <c r="D2364" s="91" t="s">
        <v>6357</v>
      </c>
      <c r="E2364" s="92">
        <v>14.22</v>
      </c>
      <c r="F2364" s="92">
        <v>4.01</v>
      </c>
      <c r="G2364" s="92">
        <v>18.23</v>
      </c>
      <c r="H2364" s="68">
        <v>9</v>
      </c>
      <c r="I2364" s="68"/>
    </row>
    <row r="2365" spans="2:9" x14ac:dyDescent="0.3">
      <c r="B2365" s="89" t="s">
        <v>10940</v>
      </c>
      <c r="C2365" s="90" t="s">
        <v>10941</v>
      </c>
      <c r="D2365" s="91" t="s">
        <v>6357</v>
      </c>
      <c r="E2365" s="92">
        <v>5.41</v>
      </c>
      <c r="F2365" s="92">
        <v>3.09</v>
      </c>
      <c r="G2365" s="92">
        <v>8.5</v>
      </c>
      <c r="H2365" s="68">
        <v>9</v>
      </c>
      <c r="I2365" s="68"/>
    </row>
    <row r="2366" spans="2:9" x14ac:dyDescent="0.3">
      <c r="B2366" s="89" t="s">
        <v>10942</v>
      </c>
      <c r="C2366" s="90" t="s">
        <v>10943</v>
      </c>
      <c r="D2366" s="91" t="s">
        <v>6357</v>
      </c>
      <c r="E2366" s="92">
        <v>3.41</v>
      </c>
      <c r="F2366" s="92">
        <v>4.01</v>
      </c>
      <c r="G2366" s="92">
        <v>7.42</v>
      </c>
      <c r="H2366" s="68">
        <v>9</v>
      </c>
      <c r="I2366" s="68"/>
    </row>
    <row r="2367" spans="2:9" x14ac:dyDescent="0.3">
      <c r="B2367" s="89" t="s">
        <v>10944</v>
      </c>
      <c r="C2367" s="90" t="s">
        <v>10945</v>
      </c>
      <c r="D2367" s="91" t="s">
        <v>6357</v>
      </c>
      <c r="E2367" s="92">
        <v>3.13</v>
      </c>
      <c r="F2367" s="92">
        <v>3.09</v>
      </c>
      <c r="G2367" s="92">
        <v>6.22</v>
      </c>
      <c r="H2367" s="68">
        <v>9</v>
      </c>
      <c r="I2367" s="68"/>
    </row>
    <row r="2368" spans="2:9" x14ac:dyDescent="0.3">
      <c r="B2368" s="89" t="s">
        <v>10946</v>
      </c>
      <c r="C2368" s="90" t="s">
        <v>10947</v>
      </c>
      <c r="D2368" s="91" t="s">
        <v>6357</v>
      </c>
      <c r="E2368" s="92">
        <v>21.13</v>
      </c>
      <c r="F2368" s="92">
        <v>4.01</v>
      </c>
      <c r="G2368" s="92">
        <v>25.14</v>
      </c>
      <c r="H2368" s="68">
        <v>9</v>
      </c>
      <c r="I2368" s="68"/>
    </row>
    <row r="2369" spans="2:9" x14ac:dyDescent="0.3">
      <c r="B2369" s="89" t="s">
        <v>10948</v>
      </c>
      <c r="C2369" s="90" t="s">
        <v>10949</v>
      </c>
      <c r="D2369" s="91" t="s">
        <v>6357</v>
      </c>
      <c r="E2369" s="92">
        <v>3.8</v>
      </c>
      <c r="F2369" s="92">
        <v>4.01</v>
      </c>
      <c r="G2369" s="92">
        <v>7.81</v>
      </c>
      <c r="H2369" s="68">
        <v>9</v>
      </c>
      <c r="I2369" s="68"/>
    </row>
    <row r="2370" spans="2:9" x14ac:dyDescent="0.3">
      <c r="B2370" s="89" t="s">
        <v>10950</v>
      </c>
      <c r="C2370" s="90" t="s">
        <v>10951</v>
      </c>
      <c r="D2370" s="91"/>
      <c r="E2370" s="92"/>
      <c r="F2370" s="92"/>
      <c r="G2370" s="92"/>
      <c r="H2370" s="68">
        <v>5</v>
      </c>
      <c r="I2370" s="68"/>
    </row>
    <row r="2371" spans="2:9" x14ac:dyDescent="0.3">
      <c r="B2371" s="89" t="s">
        <v>10952</v>
      </c>
      <c r="C2371" s="90" t="s">
        <v>10953</v>
      </c>
      <c r="D2371" s="91" t="s">
        <v>6249</v>
      </c>
      <c r="E2371" s="92">
        <v>8.48</v>
      </c>
      <c r="F2371" s="92">
        <v>6.07</v>
      </c>
      <c r="G2371" s="92">
        <v>14.55</v>
      </c>
      <c r="H2371" s="68">
        <v>9</v>
      </c>
      <c r="I2371" s="68"/>
    </row>
    <row r="2372" spans="2:9" x14ac:dyDescent="0.3">
      <c r="B2372" s="89" t="s">
        <v>10954</v>
      </c>
      <c r="C2372" s="90" t="s">
        <v>10955</v>
      </c>
      <c r="D2372" s="91" t="s">
        <v>6357</v>
      </c>
      <c r="E2372" s="92"/>
      <c r="F2372" s="92">
        <v>5.23</v>
      </c>
      <c r="G2372" s="92">
        <v>5.23</v>
      </c>
      <c r="H2372" s="68">
        <v>9</v>
      </c>
      <c r="I2372" s="68"/>
    </row>
    <row r="2373" spans="2:9" x14ac:dyDescent="0.3">
      <c r="B2373" s="89" t="s">
        <v>10956</v>
      </c>
      <c r="C2373" s="90" t="s">
        <v>10957</v>
      </c>
      <c r="D2373" s="91" t="s">
        <v>6357</v>
      </c>
      <c r="E2373" s="92"/>
      <c r="F2373" s="92">
        <v>10.47</v>
      </c>
      <c r="G2373" s="92">
        <v>10.47</v>
      </c>
      <c r="H2373" s="68">
        <v>9</v>
      </c>
      <c r="I2373" s="68"/>
    </row>
    <row r="2374" spans="2:9" x14ac:dyDescent="0.3">
      <c r="B2374" s="89" t="s">
        <v>10958</v>
      </c>
      <c r="C2374" s="90" t="s">
        <v>10959</v>
      </c>
      <c r="D2374" s="91"/>
      <c r="E2374" s="92"/>
      <c r="F2374" s="92"/>
      <c r="G2374" s="92"/>
      <c r="H2374" s="68">
        <v>5</v>
      </c>
      <c r="I2374" s="68"/>
    </row>
    <row r="2375" spans="2:9" x14ac:dyDescent="0.3">
      <c r="B2375" s="89" t="s">
        <v>10960</v>
      </c>
      <c r="C2375" s="90" t="s">
        <v>10961</v>
      </c>
      <c r="D2375" s="91" t="s">
        <v>6357</v>
      </c>
      <c r="E2375" s="92">
        <v>1.82</v>
      </c>
      <c r="F2375" s="92">
        <v>0.73</v>
      </c>
      <c r="G2375" s="92">
        <v>2.5499999999999998</v>
      </c>
      <c r="H2375" s="68">
        <v>9</v>
      </c>
      <c r="I2375" s="68"/>
    </row>
    <row r="2376" spans="2:9" x14ac:dyDescent="0.3">
      <c r="B2376" s="89" t="s">
        <v>10962</v>
      </c>
      <c r="C2376" s="90" t="s">
        <v>10963</v>
      </c>
      <c r="D2376" s="91" t="s">
        <v>6357</v>
      </c>
      <c r="E2376" s="92">
        <v>2.64</v>
      </c>
      <c r="F2376" s="92">
        <v>0.73</v>
      </c>
      <c r="G2376" s="92">
        <v>3.37</v>
      </c>
      <c r="H2376" s="68">
        <v>9</v>
      </c>
      <c r="I2376" s="68"/>
    </row>
    <row r="2377" spans="2:9" x14ac:dyDescent="0.3">
      <c r="B2377" s="89" t="s">
        <v>10964</v>
      </c>
      <c r="C2377" s="90" t="s">
        <v>10965</v>
      </c>
      <c r="D2377" s="91" t="s">
        <v>6357</v>
      </c>
      <c r="E2377" s="92">
        <v>4.26</v>
      </c>
      <c r="F2377" s="92">
        <v>0.73</v>
      </c>
      <c r="G2377" s="92">
        <v>4.99</v>
      </c>
      <c r="H2377" s="68">
        <v>9</v>
      </c>
      <c r="I2377" s="68"/>
    </row>
    <row r="2378" spans="2:9" x14ac:dyDescent="0.3">
      <c r="B2378" s="89" t="s">
        <v>10966</v>
      </c>
      <c r="C2378" s="90" t="s">
        <v>10967</v>
      </c>
      <c r="D2378" s="91" t="s">
        <v>6357</v>
      </c>
      <c r="E2378" s="92">
        <v>5.82</v>
      </c>
      <c r="F2378" s="92">
        <v>0.73</v>
      </c>
      <c r="G2378" s="92">
        <v>6.55</v>
      </c>
      <c r="H2378" s="68">
        <v>9</v>
      </c>
      <c r="I2378" s="68"/>
    </row>
    <row r="2379" spans="2:9" x14ac:dyDescent="0.3">
      <c r="B2379" s="89" t="s">
        <v>10968</v>
      </c>
      <c r="C2379" s="90" t="s">
        <v>10969</v>
      </c>
      <c r="D2379" s="91" t="s">
        <v>6357</v>
      </c>
      <c r="E2379" s="92">
        <v>9.7799999999999994</v>
      </c>
      <c r="F2379" s="92">
        <v>2.91</v>
      </c>
      <c r="G2379" s="92">
        <v>12.69</v>
      </c>
      <c r="H2379" s="68">
        <v>9</v>
      </c>
      <c r="I2379" s="68"/>
    </row>
    <row r="2380" spans="2:9" x14ac:dyDescent="0.3">
      <c r="B2380" s="89" t="s">
        <v>10970</v>
      </c>
      <c r="C2380" s="90" t="s">
        <v>10971</v>
      </c>
      <c r="D2380" s="91" t="s">
        <v>6357</v>
      </c>
      <c r="E2380" s="92">
        <v>15.06</v>
      </c>
      <c r="F2380" s="92">
        <v>3.28</v>
      </c>
      <c r="G2380" s="92">
        <v>18.34</v>
      </c>
      <c r="H2380" s="68">
        <v>9</v>
      </c>
      <c r="I2380" s="68"/>
    </row>
    <row r="2381" spans="2:9" x14ac:dyDescent="0.3">
      <c r="B2381" s="89" t="s">
        <v>10972</v>
      </c>
      <c r="C2381" s="90" t="s">
        <v>10973</v>
      </c>
      <c r="D2381" s="91" t="s">
        <v>6357</v>
      </c>
      <c r="E2381" s="92">
        <v>22.85</v>
      </c>
      <c r="F2381" s="92">
        <v>3.64</v>
      </c>
      <c r="G2381" s="92">
        <v>26.49</v>
      </c>
      <c r="H2381" s="68">
        <v>9</v>
      </c>
      <c r="I2381" s="68"/>
    </row>
    <row r="2382" spans="2:9" x14ac:dyDescent="0.3">
      <c r="B2382" s="89" t="s">
        <v>10974</v>
      </c>
      <c r="C2382" s="90" t="s">
        <v>10975</v>
      </c>
      <c r="D2382" s="91" t="s">
        <v>6357</v>
      </c>
      <c r="E2382" s="92">
        <v>32.75</v>
      </c>
      <c r="F2382" s="92">
        <v>5.46</v>
      </c>
      <c r="G2382" s="92">
        <v>38.21</v>
      </c>
      <c r="H2382" s="68">
        <v>9</v>
      </c>
      <c r="I2382" s="68"/>
    </row>
    <row r="2383" spans="2:9" x14ac:dyDescent="0.3">
      <c r="B2383" s="89" t="s">
        <v>10976</v>
      </c>
      <c r="C2383" s="90" t="s">
        <v>10977</v>
      </c>
      <c r="D2383" s="91" t="s">
        <v>6357</v>
      </c>
      <c r="E2383" s="92">
        <v>45.03</v>
      </c>
      <c r="F2383" s="92">
        <v>7.27</v>
      </c>
      <c r="G2383" s="92">
        <v>52.3</v>
      </c>
      <c r="H2383" s="68">
        <v>9</v>
      </c>
      <c r="I2383" s="68"/>
    </row>
    <row r="2384" spans="2:9" x14ac:dyDescent="0.3">
      <c r="B2384" s="89" t="s">
        <v>10978</v>
      </c>
      <c r="C2384" s="90" t="s">
        <v>10979</v>
      </c>
      <c r="D2384" s="91" t="s">
        <v>6357</v>
      </c>
      <c r="E2384" s="92">
        <v>57.67</v>
      </c>
      <c r="F2384" s="92">
        <v>9.1</v>
      </c>
      <c r="G2384" s="92">
        <v>66.77</v>
      </c>
      <c r="H2384" s="68">
        <v>9</v>
      </c>
      <c r="I2384" s="68"/>
    </row>
    <row r="2385" spans="2:9" x14ac:dyDescent="0.3">
      <c r="B2385" s="89" t="s">
        <v>10980</v>
      </c>
      <c r="C2385" s="90" t="s">
        <v>10981</v>
      </c>
      <c r="D2385" s="91" t="s">
        <v>6357</v>
      </c>
      <c r="E2385" s="92">
        <v>75.77</v>
      </c>
      <c r="F2385" s="92">
        <v>10.92</v>
      </c>
      <c r="G2385" s="92">
        <v>86.69</v>
      </c>
      <c r="H2385" s="68">
        <v>9</v>
      </c>
      <c r="I2385" s="68"/>
    </row>
    <row r="2386" spans="2:9" x14ac:dyDescent="0.3">
      <c r="B2386" s="89" t="s">
        <v>10982</v>
      </c>
      <c r="C2386" s="90" t="s">
        <v>10983</v>
      </c>
      <c r="D2386" s="91" t="s">
        <v>6357</v>
      </c>
      <c r="E2386" s="92">
        <v>105.05</v>
      </c>
      <c r="F2386" s="92">
        <v>12.73</v>
      </c>
      <c r="G2386" s="92">
        <v>117.78</v>
      </c>
      <c r="H2386" s="68">
        <v>9</v>
      </c>
      <c r="I2386" s="68"/>
    </row>
    <row r="2387" spans="2:9" x14ac:dyDescent="0.3">
      <c r="B2387" s="89" t="s">
        <v>10984</v>
      </c>
      <c r="C2387" s="90" t="s">
        <v>10985</v>
      </c>
      <c r="D2387" s="91" t="s">
        <v>6357</v>
      </c>
      <c r="E2387" s="92">
        <v>132.72</v>
      </c>
      <c r="F2387" s="92">
        <v>12.73</v>
      </c>
      <c r="G2387" s="92">
        <v>145.44999999999999</v>
      </c>
      <c r="H2387" s="68">
        <v>9</v>
      </c>
      <c r="I2387" s="68"/>
    </row>
    <row r="2388" spans="2:9" x14ac:dyDescent="0.3">
      <c r="B2388" s="89" t="s">
        <v>10986</v>
      </c>
      <c r="C2388" s="90" t="s">
        <v>10987</v>
      </c>
      <c r="D2388" s="91" t="s">
        <v>6357</v>
      </c>
      <c r="E2388" s="92">
        <v>165.18</v>
      </c>
      <c r="F2388" s="92">
        <v>14.56</v>
      </c>
      <c r="G2388" s="92">
        <v>179.74</v>
      </c>
      <c r="H2388" s="68">
        <v>9</v>
      </c>
      <c r="I2388" s="68"/>
    </row>
    <row r="2389" spans="2:9" x14ac:dyDescent="0.3">
      <c r="B2389" s="89" t="s">
        <v>10988</v>
      </c>
      <c r="C2389" s="90" t="s">
        <v>10989</v>
      </c>
      <c r="D2389" s="91" t="s">
        <v>6357</v>
      </c>
      <c r="E2389" s="92">
        <v>211.97</v>
      </c>
      <c r="F2389" s="92">
        <v>16.37</v>
      </c>
      <c r="G2389" s="92">
        <v>228.34</v>
      </c>
      <c r="H2389" s="68">
        <v>9</v>
      </c>
      <c r="I2389" s="68"/>
    </row>
    <row r="2390" spans="2:9" ht="28.8" x14ac:dyDescent="0.3">
      <c r="B2390" s="89" t="s">
        <v>10990</v>
      </c>
      <c r="C2390" s="90" t="s">
        <v>10991</v>
      </c>
      <c r="D2390" s="91" t="s">
        <v>6357</v>
      </c>
      <c r="E2390" s="92">
        <v>6.31</v>
      </c>
      <c r="F2390" s="92">
        <v>1.45</v>
      </c>
      <c r="G2390" s="92">
        <v>7.76</v>
      </c>
      <c r="H2390" s="68">
        <v>9</v>
      </c>
      <c r="I2390" s="68"/>
    </row>
    <row r="2391" spans="2:9" ht="28.8" x14ac:dyDescent="0.3">
      <c r="B2391" s="89" t="s">
        <v>10992</v>
      </c>
      <c r="C2391" s="90" t="s">
        <v>10993</v>
      </c>
      <c r="D2391" s="91" t="s">
        <v>6357</v>
      </c>
      <c r="E2391" s="92">
        <v>5.79</v>
      </c>
      <c r="F2391" s="92">
        <v>0.73</v>
      </c>
      <c r="G2391" s="92">
        <v>6.52</v>
      </c>
      <c r="H2391" s="68">
        <v>9</v>
      </c>
      <c r="I2391" s="68"/>
    </row>
    <row r="2392" spans="2:9" ht="28.8" x14ac:dyDescent="0.3">
      <c r="B2392" s="89" t="s">
        <v>10994</v>
      </c>
      <c r="C2392" s="90" t="s">
        <v>10995</v>
      </c>
      <c r="D2392" s="91" t="s">
        <v>6357</v>
      </c>
      <c r="E2392" s="92">
        <v>8.69</v>
      </c>
      <c r="F2392" s="92">
        <v>1.82</v>
      </c>
      <c r="G2392" s="92">
        <v>10.51</v>
      </c>
      <c r="H2392" s="68">
        <v>9</v>
      </c>
      <c r="I2392" s="68"/>
    </row>
    <row r="2393" spans="2:9" ht="28.8" x14ac:dyDescent="0.3">
      <c r="B2393" s="89" t="s">
        <v>10996</v>
      </c>
      <c r="C2393" s="90" t="s">
        <v>10997</v>
      </c>
      <c r="D2393" s="91" t="s">
        <v>6357</v>
      </c>
      <c r="E2393" s="92">
        <v>31.88</v>
      </c>
      <c r="F2393" s="92">
        <v>3.64</v>
      </c>
      <c r="G2393" s="92">
        <v>35.520000000000003</v>
      </c>
      <c r="H2393" s="68">
        <v>9</v>
      </c>
      <c r="I2393" s="68"/>
    </row>
    <row r="2394" spans="2:9" ht="28.8" x14ac:dyDescent="0.3">
      <c r="B2394" s="89" t="s">
        <v>10998</v>
      </c>
      <c r="C2394" s="90" t="s">
        <v>10999</v>
      </c>
      <c r="D2394" s="91" t="s">
        <v>6357</v>
      </c>
      <c r="E2394" s="92">
        <v>76.87</v>
      </c>
      <c r="F2394" s="92">
        <v>10.92</v>
      </c>
      <c r="G2394" s="92">
        <v>87.79</v>
      </c>
      <c r="H2394" s="68">
        <v>9</v>
      </c>
      <c r="I2394" s="68"/>
    </row>
    <row r="2395" spans="2:9" ht="28.8" x14ac:dyDescent="0.3">
      <c r="B2395" s="89" t="s">
        <v>11000</v>
      </c>
      <c r="C2395" s="90" t="s">
        <v>11001</v>
      </c>
      <c r="D2395" s="91" t="s">
        <v>6357</v>
      </c>
      <c r="E2395" s="92">
        <v>110.66</v>
      </c>
      <c r="F2395" s="92">
        <v>14.56</v>
      </c>
      <c r="G2395" s="92">
        <v>125.22</v>
      </c>
      <c r="H2395" s="68">
        <v>9</v>
      </c>
      <c r="I2395" s="68"/>
    </row>
    <row r="2396" spans="2:9" ht="28.8" x14ac:dyDescent="0.3">
      <c r="B2396" s="89" t="s">
        <v>11002</v>
      </c>
      <c r="C2396" s="90" t="s">
        <v>11003</v>
      </c>
      <c r="D2396" s="91" t="s">
        <v>6357</v>
      </c>
      <c r="E2396" s="92">
        <v>39.99</v>
      </c>
      <c r="F2396" s="92">
        <v>4.7300000000000004</v>
      </c>
      <c r="G2396" s="92">
        <v>44.72</v>
      </c>
      <c r="H2396" s="68">
        <v>9</v>
      </c>
      <c r="I2396" s="68"/>
    </row>
    <row r="2397" spans="2:9" x14ac:dyDescent="0.3">
      <c r="B2397" s="89" t="s">
        <v>11004</v>
      </c>
      <c r="C2397" s="90" t="s">
        <v>11005</v>
      </c>
      <c r="D2397" s="91"/>
      <c r="E2397" s="92"/>
      <c r="F2397" s="92"/>
      <c r="G2397" s="92"/>
      <c r="H2397" s="68">
        <v>5</v>
      </c>
      <c r="I2397" s="68"/>
    </row>
    <row r="2398" spans="2:9" x14ac:dyDescent="0.3">
      <c r="B2398" s="89" t="s">
        <v>11006</v>
      </c>
      <c r="C2398" s="90" t="s">
        <v>11007</v>
      </c>
      <c r="D2398" s="91" t="s">
        <v>6357</v>
      </c>
      <c r="E2398" s="92">
        <v>5.93</v>
      </c>
      <c r="F2398" s="92">
        <v>4.3600000000000003</v>
      </c>
      <c r="G2398" s="92">
        <v>10.29</v>
      </c>
      <c r="H2398" s="68">
        <v>9</v>
      </c>
      <c r="I2398" s="68"/>
    </row>
    <row r="2399" spans="2:9" x14ac:dyDescent="0.3">
      <c r="B2399" s="89" t="s">
        <v>11008</v>
      </c>
      <c r="C2399" s="90" t="s">
        <v>11009</v>
      </c>
      <c r="D2399" s="91" t="s">
        <v>6357</v>
      </c>
      <c r="E2399" s="92">
        <v>9.42</v>
      </c>
      <c r="F2399" s="92">
        <v>5.46</v>
      </c>
      <c r="G2399" s="92">
        <v>14.88</v>
      </c>
      <c r="H2399" s="68">
        <v>9</v>
      </c>
      <c r="I2399" s="68"/>
    </row>
    <row r="2400" spans="2:9" x14ac:dyDescent="0.3">
      <c r="B2400" s="89" t="s">
        <v>11010</v>
      </c>
      <c r="C2400" s="90" t="s">
        <v>11011</v>
      </c>
      <c r="D2400" s="91" t="s">
        <v>6357</v>
      </c>
      <c r="E2400" s="92">
        <v>14.46</v>
      </c>
      <c r="F2400" s="92">
        <v>6.55</v>
      </c>
      <c r="G2400" s="92">
        <v>21.01</v>
      </c>
      <c r="H2400" s="68">
        <v>9</v>
      </c>
      <c r="I2400" s="68"/>
    </row>
    <row r="2401" spans="2:9" x14ac:dyDescent="0.3">
      <c r="B2401" s="89" t="s">
        <v>11012</v>
      </c>
      <c r="C2401" s="90" t="s">
        <v>11013</v>
      </c>
      <c r="D2401" s="91" t="s">
        <v>6357</v>
      </c>
      <c r="E2401" s="92">
        <v>21.3</v>
      </c>
      <c r="F2401" s="92">
        <v>7.64</v>
      </c>
      <c r="G2401" s="92">
        <v>28.94</v>
      </c>
      <c r="H2401" s="68">
        <v>9</v>
      </c>
      <c r="I2401" s="68"/>
    </row>
    <row r="2402" spans="2:9" x14ac:dyDescent="0.3">
      <c r="B2402" s="89" t="s">
        <v>11014</v>
      </c>
      <c r="C2402" s="90" t="s">
        <v>11015</v>
      </c>
      <c r="D2402" s="91" t="s">
        <v>6357</v>
      </c>
      <c r="E2402" s="92">
        <v>18.37</v>
      </c>
      <c r="F2402" s="92">
        <v>4.3600000000000003</v>
      </c>
      <c r="G2402" s="92">
        <v>22.73</v>
      </c>
      <c r="H2402" s="68">
        <v>9</v>
      </c>
      <c r="I2402" s="68"/>
    </row>
    <row r="2403" spans="2:9" x14ac:dyDescent="0.3">
      <c r="B2403" s="89" t="s">
        <v>11016</v>
      </c>
      <c r="C2403" s="90" t="s">
        <v>11017</v>
      </c>
      <c r="D2403" s="91" t="s">
        <v>6357</v>
      </c>
      <c r="E2403" s="92">
        <v>27.47</v>
      </c>
      <c r="F2403" s="92">
        <v>10.19</v>
      </c>
      <c r="G2403" s="92">
        <v>37.659999999999997</v>
      </c>
      <c r="H2403" s="68">
        <v>9</v>
      </c>
      <c r="I2403" s="68"/>
    </row>
    <row r="2404" spans="2:9" x14ac:dyDescent="0.3">
      <c r="B2404" s="89" t="s">
        <v>11018</v>
      </c>
      <c r="C2404" s="90" t="s">
        <v>11019</v>
      </c>
      <c r="D2404" s="91"/>
      <c r="E2404" s="92"/>
      <c r="F2404" s="92"/>
      <c r="G2404" s="92"/>
      <c r="H2404" s="68">
        <v>5</v>
      </c>
      <c r="I2404" s="68"/>
    </row>
    <row r="2405" spans="2:9" x14ac:dyDescent="0.3">
      <c r="B2405" s="89" t="s">
        <v>11020</v>
      </c>
      <c r="C2405" s="90" t="s">
        <v>11021</v>
      </c>
      <c r="D2405" s="91" t="s">
        <v>6357</v>
      </c>
      <c r="E2405" s="92">
        <v>63.53</v>
      </c>
      <c r="F2405" s="92">
        <v>1.1000000000000001</v>
      </c>
      <c r="G2405" s="92">
        <v>64.63</v>
      </c>
      <c r="H2405" s="68">
        <v>9</v>
      </c>
      <c r="I2405" s="68"/>
    </row>
    <row r="2406" spans="2:9" x14ac:dyDescent="0.3">
      <c r="B2406" s="89" t="s">
        <v>11022</v>
      </c>
      <c r="C2406" s="90" t="s">
        <v>11023</v>
      </c>
      <c r="D2406" s="91" t="s">
        <v>6357</v>
      </c>
      <c r="E2406" s="92">
        <v>89.29</v>
      </c>
      <c r="F2406" s="92">
        <v>1.1000000000000001</v>
      </c>
      <c r="G2406" s="92">
        <v>90.39</v>
      </c>
      <c r="H2406" s="68">
        <v>9</v>
      </c>
      <c r="I2406" s="68"/>
    </row>
    <row r="2407" spans="2:9" ht="28.8" x14ac:dyDescent="0.3">
      <c r="B2407" s="89" t="s">
        <v>11024</v>
      </c>
      <c r="C2407" s="90" t="s">
        <v>11025</v>
      </c>
      <c r="D2407" s="91"/>
      <c r="E2407" s="92"/>
      <c r="F2407" s="92"/>
      <c r="G2407" s="92"/>
      <c r="H2407" s="68">
        <v>5</v>
      </c>
      <c r="I2407" s="68"/>
    </row>
    <row r="2408" spans="2:9" ht="28.8" x14ac:dyDescent="0.3">
      <c r="B2408" s="89" t="s">
        <v>11026</v>
      </c>
      <c r="C2408" s="90" t="s">
        <v>11027</v>
      </c>
      <c r="D2408" s="91" t="s">
        <v>6357</v>
      </c>
      <c r="E2408" s="92">
        <v>2.74</v>
      </c>
      <c r="F2408" s="92">
        <v>1.45</v>
      </c>
      <c r="G2408" s="92">
        <v>4.1900000000000004</v>
      </c>
      <c r="H2408" s="68">
        <v>9</v>
      </c>
      <c r="I2408" s="68"/>
    </row>
    <row r="2409" spans="2:9" ht="28.8" x14ac:dyDescent="0.3">
      <c r="B2409" s="89" t="s">
        <v>11028</v>
      </c>
      <c r="C2409" s="90" t="s">
        <v>11029</v>
      </c>
      <c r="D2409" s="91" t="s">
        <v>6357</v>
      </c>
      <c r="E2409" s="92">
        <v>3.44</v>
      </c>
      <c r="F2409" s="92">
        <v>1.82</v>
      </c>
      <c r="G2409" s="92">
        <v>5.26</v>
      </c>
      <c r="H2409" s="68">
        <v>9</v>
      </c>
      <c r="I2409" s="68"/>
    </row>
    <row r="2410" spans="2:9" ht="28.8" x14ac:dyDescent="0.3">
      <c r="B2410" s="89" t="s">
        <v>11030</v>
      </c>
      <c r="C2410" s="90" t="s">
        <v>11031</v>
      </c>
      <c r="D2410" s="91" t="s">
        <v>6357</v>
      </c>
      <c r="E2410" s="92">
        <v>5.34</v>
      </c>
      <c r="F2410" s="92">
        <v>2.1800000000000002</v>
      </c>
      <c r="G2410" s="92">
        <v>7.52</v>
      </c>
      <c r="H2410" s="68">
        <v>9</v>
      </c>
      <c r="I2410" s="68"/>
    </row>
    <row r="2411" spans="2:9" ht="28.8" x14ac:dyDescent="0.3">
      <c r="B2411" s="89" t="s">
        <v>11032</v>
      </c>
      <c r="C2411" s="90" t="s">
        <v>11033</v>
      </c>
      <c r="D2411" s="91" t="s">
        <v>6357</v>
      </c>
      <c r="E2411" s="92">
        <v>6.78</v>
      </c>
      <c r="F2411" s="92">
        <v>2.5499999999999998</v>
      </c>
      <c r="G2411" s="92">
        <v>9.33</v>
      </c>
      <c r="H2411" s="68">
        <v>9</v>
      </c>
      <c r="I2411" s="68"/>
    </row>
    <row r="2412" spans="2:9" ht="28.8" x14ac:dyDescent="0.3">
      <c r="B2412" s="89" t="s">
        <v>11034</v>
      </c>
      <c r="C2412" s="90" t="s">
        <v>11035</v>
      </c>
      <c r="D2412" s="91" t="s">
        <v>6357</v>
      </c>
      <c r="E2412" s="92">
        <v>11.76</v>
      </c>
      <c r="F2412" s="92">
        <v>2.91</v>
      </c>
      <c r="G2412" s="92">
        <v>14.67</v>
      </c>
      <c r="H2412" s="68">
        <v>9</v>
      </c>
      <c r="I2412" s="68"/>
    </row>
    <row r="2413" spans="2:9" ht="28.8" x14ac:dyDescent="0.3">
      <c r="B2413" s="89" t="s">
        <v>11036</v>
      </c>
      <c r="C2413" s="90" t="s">
        <v>11037</v>
      </c>
      <c r="D2413" s="91" t="s">
        <v>6357</v>
      </c>
      <c r="E2413" s="92">
        <v>17.78</v>
      </c>
      <c r="F2413" s="92">
        <v>3.28</v>
      </c>
      <c r="G2413" s="92">
        <v>21.06</v>
      </c>
      <c r="H2413" s="68">
        <v>9</v>
      </c>
      <c r="I2413" s="68"/>
    </row>
    <row r="2414" spans="2:9" ht="28.8" x14ac:dyDescent="0.3">
      <c r="B2414" s="89" t="s">
        <v>11038</v>
      </c>
      <c r="C2414" s="90" t="s">
        <v>11039</v>
      </c>
      <c r="D2414" s="91" t="s">
        <v>6357</v>
      </c>
      <c r="E2414" s="92">
        <v>28.35</v>
      </c>
      <c r="F2414" s="92">
        <v>3.64</v>
      </c>
      <c r="G2414" s="92">
        <v>31.99</v>
      </c>
      <c r="H2414" s="68">
        <v>9</v>
      </c>
      <c r="I2414" s="68"/>
    </row>
    <row r="2415" spans="2:9" ht="28.8" x14ac:dyDescent="0.3">
      <c r="B2415" s="89" t="s">
        <v>11040</v>
      </c>
      <c r="C2415" s="90" t="s">
        <v>11041</v>
      </c>
      <c r="D2415" s="91" t="s">
        <v>6357</v>
      </c>
      <c r="E2415" s="92">
        <v>37.119999999999997</v>
      </c>
      <c r="F2415" s="92">
        <v>5.46</v>
      </c>
      <c r="G2415" s="92">
        <v>42.58</v>
      </c>
      <c r="H2415" s="68">
        <v>9</v>
      </c>
      <c r="I2415" s="68"/>
    </row>
    <row r="2416" spans="2:9" ht="28.8" x14ac:dyDescent="0.3">
      <c r="B2416" s="89" t="s">
        <v>11042</v>
      </c>
      <c r="C2416" s="90" t="s">
        <v>11043</v>
      </c>
      <c r="D2416" s="91" t="s">
        <v>6357</v>
      </c>
      <c r="E2416" s="92">
        <v>52.47</v>
      </c>
      <c r="F2416" s="92">
        <v>7.27</v>
      </c>
      <c r="G2416" s="92">
        <v>59.74</v>
      </c>
      <c r="H2416" s="68">
        <v>9</v>
      </c>
      <c r="I2416" s="68"/>
    </row>
    <row r="2417" spans="2:9" ht="28.8" x14ac:dyDescent="0.3">
      <c r="B2417" s="89" t="s">
        <v>11044</v>
      </c>
      <c r="C2417" s="90" t="s">
        <v>11045</v>
      </c>
      <c r="D2417" s="91" t="s">
        <v>6357</v>
      </c>
      <c r="E2417" s="92">
        <v>75.349999999999994</v>
      </c>
      <c r="F2417" s="92">
        <v>9.1</v>
      </c>
      <c r="G2417" s="92">
        <v>84.45</v>
      </c>
      <c r="H2417" s="68">
        <v>9</v>
      </c>
      <c r="I2417" s="68"/>
    </row>
    <row r="2418" spans="2:9" ht="28.8" x14ac:dyDescent="0.3">
      <c r="B2418" s="89" t="s">
        <v>11046</v>
      </c>
      <c r="C2418" s="90" t="s">
        <v>11047</v>
      </c>
      <c r="D2418" s="91" t="s">
        <v>6357</v>
      </c>
      <c r="E2418" s="92">
        <v>97.83</v>
      </c>
      <c r="F2418" s="92">
        <v>10.92</v>
      </c>
      <c r="G2418" s="92">
        <v>108.75</v>
      </c>
      <c r="H2418" s="68">
        <v>9</v>
      </c>
      <c r="I2418" s="68"/>
    </row>
    <row r="2419" spans="2:9" ht="28.8" x14ac:dyDescent="0.3">
      <c r="B2419" s="89" t="s">
        <v>11048</v>
      </c>
      <c r="C2419" s="90" t="s">
        <v>11049</v>
      </c>
      <c r="D2419" s="91" t="s">
        <v>6357</v>
      </c>
      <c r="E2419" s="92">
        <v>126.81</v>
      </c>
      <c r="F2419" s="92">
        <v>12.73</v>
      </c>
      <c r="G2419" s="92">
        <v>139.54</v>
      </c>
      <c r="H2419" s="68">
        <v>9</v>
      </c>
      <c r="I2419" s="68"/>
    </row>
    <row r="2420" spans="2:9" ht="28.8" x14ac:dyDescent="0.3">
      <c r="B2420" s="89" t="s">
        <v>11050</v>
      </c>
      <c r="C2420" s="90" t="s">
        <v>11051</v>
      </c>
      <c r="D2420" s="91" t="s">
        <v>6357</v>
      </c>
      <c r="E2420" s="92">
        <v>155.54</v>
      </c>
      <c r="F2420" s="92">
        <v>14.56</v>
      </c>
      <c r="G2420" s="92">
        <v>170.1</v>
      </c>
      <c r="H2420" s="68">
        <v>9</v>
      </c>
      <c r="I2420" s="68"/>
    </row>
    <row r="2421" spans="2:9" ht="28.8" x14ac:dyDescent="0.3">
      <c r="B2421" s="89" t="s">
        <v>11052</v>
      </c>
      <c r="C2421" s="90" t="s">
        <v>11053</v>
      </c>
      <c r="D2421" s="91" t="s">
        <v>6357</v>
      </c>
      <c r="E2421" s="92">
        <v>185.15</v>
      </c>
      <c r="F2421" s="92">
        <v>16.37</v>
      </c>
      <c r="G2421" s="92">
        <v>201.52</v>
      </c>
      <c r="H2421" s="68">
        <v>9</v>
      </c>
      <c r="I2421" s="68"/>
    </row>
    <row r="2422" spans="2:9" ht="28.8" x14ac:dyDescent="0.3">
      <c r="B2422" s="89" t="s">
        <v>11054</v>
      </c>
      <c r="C2422" s="90" t="s">
        <v>11055</v>
      </c>
      <c r="D2422" s="91" t="s">
        <v>6357</v>
      </c>
      <c r="E2422" s="92">
        <v>242.55</v>
      </c>
      <c r="F2422" s="92">
        <v>18.2</v>
      </c>
      <c r="G2422" s="92">
        <v>260.75</v>
      </c>
      <c r="H2422" s="68">
        <v>9</v>
      </c>
      <c r="I2422" s="68"/>
    </row>
    <row r="2423" spans="2:9" x14ac:dyDescent="0.3">
      <c r="B2423" s="89" t="s">
        <v>11056</v>
      </c>
      <c r="C2423" s="90" t="s">
        <v>11057</v>
      </c>
      <c r="D2423" s="91"/>
      <c r="E2423" s="92"/>
      <c r="F2423" s="92"/>
      <c r="G2423" s="92"/>
      <c r="H2423" s="68">
        <v>5</v>
      </c>
      <c r="I2423" s="68"/>
    </row>
    <row r="2424" spans="2:9" x14ac:dyDescent="0.3">
      <c r="B2424" s="89" t="s">
        <v>11058</v>
      </c>
      <c r="C2424" s="90" t="s">
        <v>11059</v>
      </c>
      <c r="D2424" s="91" t="s">
        <v>6357</v>
      </c>
      <c r="E2424" s="92">
        <v>5.74</v>
      </c>
      <c r="F2424" s="92">
        <v>1.82</v>
      </c>
      <c r="G2424" s="92">
        <v>7.56</v>
      </c>
      <c r="H2424" s="68">
        <v>9</v>
      </c>
      <c r="I2424" s="68"/>
    </row>
    <row r="2425" spans="2:9" x14ac:dyDescent="0.3">
      <c r="B2425" s="89" t="s">
        <v>11060</v>
      </c>
      <c r="C2425" s="90" t="s">
        <v>11061</v>
      </c>
      <c r="D2425" s="91" t="s">
        <v>6357</v>
      </c>
      <c r="E2425" s="92">
        <v>8.6300000000000008</v>
      </c>
      <c r="F2425" s="92">
        <v>3.64</v>
      </c>
      <c r="G2425" s="92">
        <v>12.27</v>
      </c>
      <c r="H2425" s="68">
        <v>9</v>
      </c>
      <c r="I2425" s="68"/>
    </row>
    <row r="2426" spans="2:9" x14ac:dyDescent="0.3">
      <c r="B2426" s="89" t="s">
        <v>11062</v>
      </c>
      <c r="C2426" s="90" t="s">
        <v>11063</v>
      </c>
      <c r="D2426" s="91" t="s">
        <v>6357</v>
      </c>
      <c r="E2426" s="92">
        <v>11.42</v>
      </c>
      <c r="F2426" s="92">
        <v>3.64</v>
      </c>
      <c r="G2426" s="92">
        <v>15.06</v>
      </c>
      <c r="H2426" s="68">
        <v>9</v>
      </c>
      <c r="I2426" s="68"/>
    </row>
    <row r="2427" spans="2:9" x14ac:dyDescent="0.3">
      <c r="B2427" s="89" t="s">
        <v>11064</v>
      </c>
      <c r="C2427" s="90" t="s">
        <v>11065</v>
      </c>
      <c r="D2427" s="91" t="s">
        <v>6357</v>
      </c>
      <c r="E2427" s="92">
        <v>13.65</v>
      </c>
      <c r="F2427" s="92">
        <v>3.64</v>
      </c>
      <c r="G2427" s="92">
        <v>17.29</v>
      </c>
      <c r="H2427" s="68">
        <v>9</v>
      </c>
      <c r="I2427" s="68"/>
    </row>
    <row r="2428" spans="2:9" x14ac:dyDescent="0.3">
      <c r="B2428" s="89" t="s">
        <v>11066</v>
      </c>
      <c r="C2428" s="90" t="s">
        <v>11067</v>
      </c>
      <c r="D2428" s="91" t="s">
        <v>6357</v>
      </c>
      <c r="E2428" s="92">
        <v>22.57</v>
      </c>
      <c r="F2428" s="92">
        <v>3.64</v>
      </c>
      <c r="G2428" s="92">
        <v>26.21</v>
      </c>
      <c r="H2428" s="68">
        <v>9</v>
      </c>
      <c r="I2428" s="68"/>
    </row>
    <row r="2429" spans="2:9" ht="28.8" x14ac:dyDescent="0.3">
      <c r="B2429" s="89" t="s">
        <v>11068</v>
      </c>
      <c r="C2429" s="90" t="s">
        <v>11069</v>
      </c>
      <c r="D2429" s="91"/>
      <c r="E2429" s="92"/>
      <c r="F2429" s="92"/>
      <c r="G2429" s="92"/>
      <c r="H2429" s="68">
        <v>5</v>
      </c>
      <c r="I2429" s="68"/>
    </row>
    <row r="2430" spans="2:9" ht="28.8" x14ac:dyDescent="0.3">
      <c r="B2430" s="89" t="s">
        <v>11070</v>
      </c>
      <c r="C2430" s="90" t="s">
        <v>11071</v>
      </c>
      <c r="D2430" s="91" t="s">
        <v>6357</v>
      </c>
      <c r="E2430" s="92">
        <v>1.83</v>
      </c>
      <c r="F2430" s="92">
        <v>1.45</v>
      </c>
      <c r="G2430" s="92">
        <v>3.28</v>
      </c>
      <c r="H2430" s="68">
        <v>9</v>
      </c>
      <c r="I2430" s="68"/>
    </row>
    <row r="2431" spans="2:9" ht="28.8" x14ac:dyDescent="0.3">
      <c r="B2431" s="89" t="s">
        <v>11072</v>
      </c>
      <c r="C2431" s="90" t="s">
        <v>11073</v>
      </c>
      <c r="D2431" s="91" t="s">
        <v>6357</v>
      </c>
      <c r="E2431" s="92">
        <v>2.61</v>
      </c>
      <c r="F2431" s="92">
        <v>1.82</v>
      </c>
      <c r="G2431" s="92">
        <v>4.43</v>
      </c>
      <c r="H2431" s="68">
        <v>9</v>
      </c>
      <c r="I2431" s="68"/>
    </row>
    <row r="2432" spans="2:9" ht="28.8" x14ac:dyDescent="0.3">
      <c r="B2432" s="89" t="s">
        <v>11074</v>
      </c>
      <c r="C2432" s="90" t="s">
        <v>11075</v>
      </c>
      <c r="D2432" s="91" t="s">
        <v>6357</v>
      </c>
      <c r="E2432" s="92">
        <v>4.2699999999999996</v>
      </c>
      <c r="F2432" s="92">
        <v>2.1800000000000002</v>
      </c>
      <c r="G2432" s="92">
        <v>6.45</v>
      </c>
      <c r="H2432" s="68">
        <v>9</v>
      </c>
      <c r="I2432" s="68"/>
    </row>
    <row r="2433" spans="2:9" ht="28.8" x14ac:dyDescent="0.3">
      <c r="B2433" s="89" t="s">
        <v>11076</v>
      </c>
      <c r="C2433" s="90" t="s">
        <v>11077</v>
      </c>
      <c r="D2433" s="91" t="s">
        <v>6357</v>
      </c>
      <c r="E2433" s="92">
        <v>5.52</v>
      </c>
      <c r="F2433" s="92">
        <v>2.5499999999999998</v>
      </c>
      <c r="G2433" s="92">
        <v>8.07</v>
      </c>
      <c r="H2433" s="68">
        <v>9</v>
      </c>
      <c r="I2433" s="68"/>
    </row>
    <row r="2434" spans="2:9" ht="28.8" x14ac:dyDescent="0.3">
      <c r="B2434" s="89" t="s">
        <v>11078</v>
      </c>
      <c r="C2434" s="90" t="s">
        <v>11079</v>
      </c>
      <c r="D2434" s="91" t="s">
        <v>6357</v>
      </c>
      <c r="E2434" s="92">
        <v>9.9700000000000006</v>
      </c>
      <c r="F2434" s="92">
        <v>2.91</v>
      </c>
      <c r="G2434" s="92">
        <v>12.88</v>
      </c>
      <c r="H2434" s="68">
        <v>9</v>
      </c>
      <c r="I2434" s="68"/>
    </row>
    <row r="2435" spans="2:9" x14ac:dyDescent="0.3">
      <c r="B2435" s="89" t="s">
        <v>11080</v>
      </c>
      <c r="C2435" s="90" t="s">
        <v>11081</v>
      </c>
      <c r="D2435" s="91"/>
      <c r="E2435" s="92"/>
      <c r="F2435" s="92"/>
      <c r="G2435" s="92"/>
      <c r="H2435" s="68">
        <v>5</v>
      </c>
      <c r="I2435" s="68"/>
    </row>
    <row r="2436" spans="2:9" x14ac:dyDescent="0.3">
      <c r="B2436" s="89" t="s">
        <v>11082</v>
      </c>
      <c r="C2436" s="90" t="s">
        <v>11083</v>
      </c>
      <c r="D2436" s="91" t="s">
        <v>6357</v>
      </c>
      <c r="E2436" s="92">
        <v>5.0199999999999996</v>
      </c>
      <c r="F2436" s="92">
        <v>9.1</v>
      </c>
      <c r="G2436" s="92">
        <v>14.12</v>
      </c>
      <c r="H2436" s="68">
        <v>9</v>
      </c>
      <c r="I2436" s="68"/>
    </row>
    <row r="2437" spans="2:9" x14ac:dyDescent="0.3">
      <c r="B2437" s="89" t="s">
        <v>11084</v>
      </c>
      <c r="C2437" s="90" t="s">
        <v>11085</v>
      </c>
      <c r="D2437" s="91"/>
      <c r="E2437" s="92"/>
      <c r="F2437" s="92"/>
      <c r="G2437" s="92"/>
      <c r="H2437" s="68">
        <v>2</v>
      </c>
      <c r="I2437" s="68"/>
    </row>
    <row r="2438" spans="2:9" x14ac:dyDescent="0.3">
      <c r="B2438" s="89" t="s">
        <v>11086</v>
      </c>
      <c r="C2438" s="90" t="s">
        <v>11087</v>
      </c>
      <c r="D2438" s="91"/>
      <c r="E2438" s="92"/>
      <c r="F2438" s="92"/>
      <c r="G2438" s="92"/>
      <c r="H2438" s="68">
        <v>5</v>
      </c>
      <c r="I2438" s="68"/>
    </row>
    <row r="2439" spans="2:9" x14ac:dyDescent="0.3">
      <c r="B2439" s="89" t="s">
        <v>11088</v>
      </c>
      <c r="C2439" s="90" t="s">
        <v>11089</v>
      </c>
      <c r="D2439" s="91" t="s">
        <v>6249</v>
      </c>
      <c r="E2439" s="92">
        <v>2.35</v>
      </c>
      <c r="F2439" s="92">
        <v>9.1</v>
      </c>
      <c r="G2439" s="92">
        <v>11.45</v>
      </c>
      <c r="H2439" s="68">
        <v>9</v>
      </c>
      <c r="I2439" s="68"/>
    </row>
    <row r="2440" spans="2:9" x14ac:dyDescent="0.3">
      <c r="B2440" s="89" t="s">
        <v>11090</v>
      </c>
      <c r="C2440" s="90" t="s">
        <v>11091</v>
      </c>
      <c r="D2440" s="91" t="s">
        <v>6249</v>
      </c>
      <c r="E2440" s="92">
        <v>6.74</v>
      </c>
      <c r="F2440" s="92">
        <v>9.1</v>
      </c>
      <c r="G2440" s="92">
        <v>15.84</v>
      </c>
      <c r="H2440" s="68">
        <v>9</v>
      </c>
      <c r="I2440" s="68"/>
    </row>
    <row r="2441" spans="2:9" x14ac:dyDescent="0.3">
      <c r="B2441" s="89" t="s">
        <v>11092</v>
      </c>
      <c r="C2441" s="90" t="s">
        <v>11093</v>
      </c>
      <c r="D2441" s="91" t="s">
        <v>6249</v>
      </c>
      <c r="E2441" s="92">
        <v>4.4800000000000004</v>
      </c>
      <c r="F2441" s="92">
        <v>10.92</v>
      </c>
      <c r="G2441" s="92">
        <v>15.4</v>
      </c>
      <c r="H2441" s="68">
        <v>9</v>
      </c>
      <c r="I2441" s="68"/>
    </row>
    <row r="2442" spans="2:9" x14ac:dyDescent="0.3">
      <c r="B2442" s="89" t="s">
        <v>11094</v>
      </c>
      <c r="C2442" s="90" t="s">
        <v>11095</v>
      </c>
      <c r="D2442" s="91" t="s">
        <v>6249</v>
      </c>
      <c r="E2442" s="92">
        <v>3.71</v>
      </c>
      <c r="F2442" s="92">
        <v>9.1</v>
      </c>
      <c r="G2442" s="92">
        <v>12.81</v>
      </c>
      <c r="H2442" s="68">
        <v>9</v>
      </c>
      <c r="I2442" s="68"/>
    </row>
    <row r="2443" spans="2:9" x14ac:dyDescent="0.3">
      <c r="B2443" s="89" t="s">
        <v>11096</v>
      </c>
      <c r="C2443" s="90" t="s">
        <v>11097</v>
      </c>
      <c r="D2443" s="91"/>
      <c r="E2443" s="92"/>
      <c r="F2443" s="92"/>
      <c r="G2443" s="92"/>
      <c r="H2443" s="68">
        <v>5</v>
      </c>
      <c r="I2443" s="68"/>
    </row>
    <row r="2444" spans="2:9" x14ac:dyDescent="0.3">
      <c r="B2444" s="89" t="s">
        <v>11098</v>
      </c>
      <c r="C2444" s="90" t="s">
        <v>11099</v>
      </c>
      <c r="D2444" s="91" t="s">
        <v>6249</v>
      </c>
      <c r="E2444" s="92">
        <v>27.11</v>
      </c>
      <c r="F2444" s="92">
        <v>29.12</v>
      </c>
      <c r="G2444" s="92">
        <v>56.23</v>
      </c>
      <c r="H2444" s="68">
        <v>9</v>
      </c>
      <c r="I2444" s="68"/>
    </row>
    <row r="2445" spans="2:9" x14ac:dyDescent="0.3">
      <c r="B2445" s="89" t="s">
        <v>11100</v>
      </c>
      <c r="C2445" s="90" t="s">
        <v>11101</v>
      </c>
      <c r="D2445" s="91" t="s">
        <v>6249</v>
      </c>
      <c r="E2445" s="92">
        <v>12.28</v>
      </c>
      <c r="F2445" s="92">
        <v>10.92</v>
      </c>
      <c r="G2445" s="92">
        <v>23.2</v>
      </c>
      <c r="H2445" s="68">
        <v>9</v>
      </c>
      <c r="I2445" s="68"/>
    </row>
    <row r="2446" spans="2:9" x14ac:dyDescent="0.3">
      <c r="B2446" s="89" t="s">
        <v>11102</v>
      </c>
      <c r="C2446" s="90" t="s">
        <v>11103</v>
      </c>
      <c r="D2446" s="91" t="s">
        <v>6249</v>
      </c>
      <c r="E2446" s="92">
        <v>18.89</v>
      </c>
      <c r="F2446" s="92">
        <v>10.92</v>
      </c>
      <c r="G2446" s="92">
        <v>29.81</v>
      </c>
      <c r="H2446" s="68">
        <v>9</v>
      </c>
      <c r="I2446" s="68"/>
    </row>
    <row r="2447" spans="2:9" x14ac:dyDescent="0.3">
      <c r="B2447" s="89" t="s">
        <v>11104</v>
      </c>
      <c r="C2447" s="90" t="s">
        <v>11105</v>
      </c>
      <c r="D2447" s="91" t="s">
        <v>6249</v>
      </c>
      <c r="E2447" s="92">
        <v>23.66</v>
      </c>
      <c r="F2447" s="92">
        <v>10.92</v>
      </c>
      <c r="G2447" s="92">
        <v>34.58</v>
      </c>
      <c r="H2447" s="68">
        <v>9</v>
      </c>
      <c r="I2447" s="68"/>
    </row>
    <row r="2448" spans="2:9" x14ac:dyDescent="0.3">
      <c r="B2448" s="89" t="s">
        <v>11106</v>
      </c>
      <c r="C2448" s="90" t="s">
        <v>11107</v>
      </c>
      <c r="D2448" s="91" t="s">
        <v>6249</v>
      </c>
      <c r="E2448" s="92">
        <v>57.07</v>
      </c>
      <c r="F2448" s="92">
        <v>14.56</v>
      </c>
      <c r="G2448" s="92">
        <v>71.63</v>
      </c>
      <c r="H2448" s="68">
        <v>9</v>
      </c>
      <c r="I2448" s="68"/>
    </row>
    <row r="2449" spans="2:9" x14ac:dyDescent="0.3">
      <c r="B2449" s="89" t="s">
        <v>11108</v>
      </c>
      <c r="C2449" s="90" t="s">
        <v>11109</v>
      </c>
      <c r="D2449" s="91" t="s">
        <v>6249</v>
      </c>
      <c r="E2449" s="92">
        <v>167.89</v>
      </c>
      <c r="F2449" s="92">
        <v>14.56</v>
      </c>
      <c r="G2449" s="92">
        <v>182.45</v>
      </c>
      <c r="H2449" s="68">
        <v>9</v>
      </c>
      <c r="I2449" s="68"/>
    </row>
    <row r="2450" spans="2:9" x14ac:dyDescent="0.3">
      <c r="B2450" s="89" t="s">
        <v>11110</v>
      </c>
      <c r="C2450" s="90" t="s">
        <v>11111</v>
      </c>
      <c r="D2450" s="91" t="s">
        <v>6249</v>
      </c>
      <c r="E2450" s="92">
        <v>181.48</v>
      </c>
      <c r="F2450" s="92">
        <v>18.2</v>
      </c>
      <c r="G2450" s="92">
        <v>199.68</v>
      </c>
      <c r="H2450" s="68">
        <v>9</v>
      </c>
      <c r="I2450" s="68"/>
    </row>
    <row r="2451" spans="2:9" ht="28.8" x14ac:dyDescent="0.3">
      <c r="B2451" s="89" t="s">
        <v>11112</v>
      </c>
      <c r="C2451" s="90" t="s">
        <v>11113</v>
      </c>
      <c r="D2451" s="91" t="s">
        <v>6249</v>
      </c>
      <c r="E2451" s="92">
        <v>245.82</v>
      </c>
      <c r="F2451" s="92">
        <v>10.92</v>
      </c>
      <c r="G2451" s="92">
        <v>256.74</v>
      </c>
      <c r="H2451" s="68">
        <v>9</v>
      </c>
      <c r="I2451" s="68"/>
    </row>
    <row r="2452" spans="2:9" ht="28.8" x14ac:dyDescent="0.3">
      <c r="B2452" s="89" t="s">
        <v>11114</v>
      </c>
      <c r="C2452" s="90" t="s">
        <v>11115</v>
      </c>
      <c r="D2452" s="91" t="s">
        <v>6249</v>
      </c>
      <c r="E2452" s="92">
        <v>363.56</v>
      </c>
      <c r="F2452" s="92">
        <v>10.92</v>
      </c>
      <c r="G2452" s="92">
        <v>374.48</v>
      </c>
      <c r="H2452" s="68">
        <v>9</v>
      </c>
      <c r="I2452" s="68"/>
    </row>
    <row r="2453" spans="2:9" ht="28.8" x14ac:dyDescent="0.3">
      <c r="B2453" s="89" t="s">
        <v>11116</v>
      </c>
      <c r="C2453" s="90" t="s">
        <v>11117</v>
      </c>
      <c r="D2453" s="91" t="s">
        <v>6249</v>
      </c>
      <c r="E2453" s="92">
        <v>366.36</v>
      </c>
      <c r="F2453" s="92">
        <v>10.92</v>
      </c>
      <c r="G2453" s="92">
        <v>377.28</v>
      </c>
      <c r="H2453" s="68">
        <v>9</v>
      </c>
      <c r="I2453" s="68"/>
    </row>
    <row r="2454" spans="2:9" ht="28.8" x14ac:dyDescent="0.3">
      <c r="B2454" s="89" t="s">
        <v>11118</v>
      </c>
      <c r="C2454" s="90" t="s">
        <v>11119</v>
      </c>
      <c r="D2454" s="91" t="s">
        <v>6249</v>
      </c>
      <c r="E2454" s="92">
        <v>1185.6600000000001</v>
      </c>
      <c r="F2454" s="92">
        <v>14.56</v>
      </c>
      <c r="G2454" s="92">
        <v>1200.22</v>
      </c>
      <c r="H2454" s="68">
        <v>9</v>
      </c>
      <c r="I2454" s="68"/>
    </row>
    <row r="2455" spans="2:9" x14ac:dyDescent="0.3">
      <c r="B2455" s="89" t="s">
        <v>11120</v>
      </c>
      <c r="C2455" s="90" t="s">
        <v>11121</v>
      </c>
      <c r="D2455" s="91" t="s">
        <v>6249</v>
      </c>
      <c r="E2455" s="92">
        <v>26.28</v>
      </c>
      <c r="F2455" s="92">
        <v>10.92</v>
      </c>
      <c r="G2455" s="92">
        <v>37.200000000000003</v>
      </c>
      <c r="H2455" s="68">
        <v>9</v>
      </c>
      <c r="I2455" s="68"/>
    </row>
    <row r="2456" spans="2:9" x14ac:dyDescent="0.3">
      <c r="B2456" s="89" t="s">
        <v>11122</v>
      </c>
      <c r="C2456" s="90" t="s">
        <v>11123</v>
      </c>
      <c r="D2456" s="91" t="s">
        <v>6249</v>
      </c>
      <c r="E2456" s="92">
        <v>68.459999999999994</v>
      </c>
      <c r="F2456" s="92">
        <v>10.92</v>
      </c>
      <c r="G2456" s="92">
        <v>79.38</v>
      </c>
      <c r="H2456" s="68">
        <v>9</v>
      </c>
      <c r="I2456" s="68"/>
    </row>
    <row r="2457" spans="2:9" x14ac:dyDescent="0.3">
      <c r="B2457" s="89" t="s">
        <v>11124</v>
      </c>
      <c r="C2457" s="90" t="s">
        <v>11125</v>
      </c>
      <c r="D2457" s="91" t="s">
        <v>6249</v>
      </c>
      <c r="E2457" s="92">
        <v>161.82</v>
      </c>
      <c r="F2457" s="92">
        <v>14.56</v>
      </c>
      <c r="G2457" s="92">
        <v>176.38</v>
      </c>
      <c r="H2457" s="68">
        <v>9</v>
      </c>
      <c r="I2457" s="68"/>
    </row>
    <row r="2458" spans="2:9" x14ac:dyDescent="0.3">
      <c r="B2458" s="89" t="s">
        <v>11126</v>
      </c>
      <c r="C2458" s="90" t="s">
        <v>11127</v>
      </c>
      <c r="D2458" s="91"/>
      <c r="E2458" s="92"/>
      <c r="F2458" s="92"/>
      <c r="G2458" s="92"/>
      <c r="H2458" s="68">
        <v>5</v>
      </c>
      <c r="I2458" s="68"/>
    </row>
    <row r="2459" spans="2:9" x14ac:dyDescent="0.3">
      <c r="B2459" s="89" t="s">
        <v>11128</v>
      </c>
      <c r="C2459" s="90" t="s">
        <v>11129</v>
      </c>
      <c r="D2459" s="91" t="s">
        <v>6560</v>
      </c>
      <c r="E2459" s="92">
        <v>11.64</v>
      </c>
      <c r="F2459" s="92">
        <v>10.92</v>
      </c>
      <c r="G2459" s="92">
        <v>22.56</v>
      </c>
      <c r="H2459" s="68">
        <v>9</v>
      </c>
      <c r="I2459" s="68"/>
    </row>
    <row r="2460" spans="2:9" x14ac:dyDescent="0.3">
      <c r="B2460" s="89" t="s">
        <v>11130</v>
      </c>
      <c r="C2460" s="90" t="s">
        <v>11131</v>
      </c>
      <c r="D2460" s="91" t="s">
        <v>6249</v>
      </c>
      <c r="E2460" s="92">
        <v>15.86</v>
      </c>
      <c r="F2460" s="92">
        <v>10.92</v>
      </c>
      <c r="G2460" s="92">
        <v>26.78</v>
      </c>
      <c r="H2460" s="68">
        <v>9</v>
      </c>
      <c r="I2460" s="68"/>
    </row>
    <row r="2461" spans="2:9" x14ac:dyDescent="0.3">
      <c r="B2461" s="89" t="s">
        <v>11132</v>
      </c>
      <c r="C2461" s="90" t="s">
        <v>11133</v>
      </c>
      <c r="D2461" s="91" t="s">
        <v>6249</v>
      </c>
      <c r="E2461" s="92">
        <v>52.09</v>
      </c>
      <c r="F2461" s="92">
        <v>10.92</v>
      </c>
      <c r="G2461" s="92">
        <v>63.01</v>
      </c>
      <c r="H2461" s="68">
        <v>9</v>
      </c>
      <c r="I2461" s="68"/>
    </row>
    <row r="2462" spans="2:9" x14ac:dyDescent="0.3">
      <c r="B2462" s="89" t="s">
        <v>11134</v>
      </c>
      <c r="C2462" s="90" t="s">
        <v>11135</v>
      </c>
      <c r="D2462" s="91" t="s">
        <v>6560</v>
      </c>
      <c r="E2462" s="92">
        <v>228.96</v>
      </c>
      <c r="F2462" s="92">
        <v>10.92</v>
      </c>
      <c r="G2462" s="92">
        <v>239.88</v>
      </c>
      <c r="H2462" s="68">
        <v>9</v>
      </c>
      <c r="I2462" s="68"/>
    </row>
    <row r="2463" spans="2:9" x14ac:dyDescent="0.3">
      <c r="B2463" s="89" t="s">
        <v>11136</v>
      </c>
      <c r="C2463" s="90" t="s">
        <v>11137</v>
      </c>
      <c r="D2463" s="91" t="s">
        <v>6560</v>
      </c>
      <c r="E2463" s="92">
        <v>210.2</v>
      </c>
      <c r="F2463" s="92">
        <v>10.92</v>
      </c>
      <c r="G2463" s="92">
        <v>221.12</v>
      </c>
      <c r="H2463" s="68">
        <v>9</v>
      </c>
      <c r="I2463" s="68"/>
    </row>
    <row r="2464" spans="2:9" x14ac:dyDescent="0.3">
      <c r="B2464" s="89" t="s">
        <v>11138</v>
      </c>
      <c r="C2464" s="90" t="s">
        <v>11139</v>
      </c>
      <c r="D2464" s="91" t="s">
        <v>6560</v>
      </c>
      <c r="E2464" s="92">
        <v>15.99</v>
      </c>
      <c r="F2464" s="92">
        <v>10.92</v>
      </c>
      <c r="G2464" s="92">
        <v>26.91</v>
      </c>
      <c r="H2464" s="68">
        <v>9</v>
      </c>
      <c r="I2464" s="68"/>
    </row>
    <row r="2465" spans="2:9" x14ac:dyDescent="0.3">
      <c r="B2465" s="89" t="s">
        <v>11140</v>
      </c>
      <c r="C2465" s="90" t="s">
        <v>11141</v>
      </c>
      <c r="D2465" s="91" t="s">
        <v>6560</v>
      </c>
      <c r="E2465" s="92">
        <v>284.26</v>
      </c>
      <c r="F2465" s="92">
        <v>10.92</v>
      </c>
      <c r="G2465" s="92">
        <v>295.18</v>
      </c>
      <c r="H2465" s="68">
        <v>9</v>
      </c>
      <c r="I2465" s="68"/>
    </row>
    <row r="2466" spans="2:9" ht="28.8" x14ac:dyDescent="0.3">
      <c r="B2466" s="89" t="s">
        <v>11142</v>
      </c>
      <c r="C2466" s="90" t="s">
        <v>11143</v>
      </c>
      <c r="D2466" s="91" t="s">
        <v>6249</v>
      </c>
      <c r="E2466" s="92">
        <v>8.8699999999999992</v>
      </c>
      <c r="F2466" s="92">
        <v>10.92</v>
      </c>
      <c r="G2466" s="92">
        <v>19.79</v>
      </c>
      <c r="H2466" s="68">
        <v>9</v>
      </c>
      <c r="I2466" s="68"/>
    </row>
    <row r="2467" spans="2:9" x14ac:dyDescent="0.3">
      <c r="B2467" s="89" t="s">
        <v>11144</v>
      </c>
      <c r="C2467" s="90" t="s">
        <v>11145</v>
      </c>
      <c r="D2467" s="91" t="s">
        <v>6560</v>
      </c>
      <c r="E2467" s="92">
        <v>11.86</v>
      </c>
      <c r="F2467" s="92">
        <v>10.92</v>
      </c>
      <c r="G2467" s="92">
        <v>22.78</v>
      </c>
      <c r="H2467" s="68">
        <v>9</v>
      </c>
      <c r="I2467" s="68"/>
    </row>
    <row r="2468" spans="2:9" x14ac:dyDescent="0.3">
      <c r="B2468" s="89" t="s">
        <v>11146</v>
      </c>
      <c r="C2468" s="90" t="s">
        <v>11147</v>
      </c>
      <c r="D2468" s="91" t="s">
        <v>6560</v>
      </c>
      <c r="E2468" s="92">
        <v>15.38</v>
      </c>
      <c r="F2468" s="92">
        <v>10.92</v>
      </c>
      <c r="G2468" s="92">
        <v>26.3</v>
      </c>
      <c r="H2468" s="68">
        <v>9</v>
      </c>
      <c r="I2468" s="68"/>
    </row>
    <row r="2469" spans="2:9" x14ac:dyDescent="0.3">
      <c r="B2469" s="89" t="s">
        <v>11148</v>
      </c>
      <c r="C2469" s="90" t="s">
        <v>11149</v>
      </c>
      <c r="D2469" s="91" t="s">
        <v>6560</v>
      </c>
      <c r="E2469" s="92">
        <v>21.55</v>
      </c>
      <c r="F2469" s="92">
        <v>10.92</v>
      </c>
      <c r="G2469" s="92">
        <v>32.47</v>
      </c>
      <c r="H2469" s="68">
        <v>9</v>
      </c>
      <c r="I2469" s="68"/>
    </row>
    <row r="2470" spans="2:9" x14ac:dyDescent="0.3">
      <c r="B2470" s="89" t="s">
        <v>11150</v>
      </c>
      <c r="C2470" s="90" t="s">
        <v>11151</v>
      </c>
      <c r="D2470" s="91" t="s">
        <v>6560</v>
      </c>
      <c r="E2470" s="92">
        <v>20.190000000000001</v>
      </c>
      <c r="F2470" s="92">
        <v>10.92</v>
      </c>
      <c r="G2470" s="92">
        <v>31.11</v>
      </c>
      <c r="H2470" s="68">
        <v>9</v>
      </c>
      <c r="I2470" s="68"/>
    </row>
    <row r="2471" spans="2:9" x14ac:dyDescent="0.3">
      <c r="B2471" s="89" t="s">
        <v>11152</v>
      </c>
      <c r="C2471" s="90" t="s">
        <v>11153</v>
      </c>
      <c r="D2471" s="91" t="s">
        <v>6560</v>
      </c>
      <c r="E2471" s="92">
        <v>25.87</v>
      </c>
      <c r="F2471" s="92">
        <v>10.92</v>
      </c>
      <c r="G2471" s="92">
        <v>36.79</v>
      </c>
      <c r="H2471" s="68">
        <v>9</v>
      </c>
      <c r="I2471" s="68"/>
    </row>
    <row r="2472" spans="2:9" x14ac:dyDescent="0.3">
      <c r="B2472" s="89" t="s">
        <v>11154</v>
      </c>
      <c r="C2472" s="90" t="s">
        <v>11155</v>
      </c>
      <c r="D2472" s="91"/>
      <c r="E2472" s="92"/>
      <c r="F2472" s="92"/>
      <c r="G2472" s="92"/>
      <c r="H2472" s="68">
        <v>5</v>
      </c>
      <c r="I2472" s="68"/>
    </row>
    <row r="2473" spans="2:9" x14ac:dyDescent="0.3">
      <c r="B2473" s="89" t="s">
        <v>11156</v>
      </c>
      <c r="C2473" s="90" t="s">
        <v>11157</v>
      </c>
      <c r="D2473" s="91" t="s">
        <v>6560</v>
      </c>
      <c r="E2473" s="92">
        <v>8.59</v>
      </c>
      <c r="F2473" s="92">
        <v>12.38</v>
      </c>
      <c r="G2473" s="92">
        <v>20.97</v>
      </c>
      <c r="H2473" s="68">
        <v>9</v>
      </c>
      <c r="I2473" s="68"/>
    </row>
    <row r="2474" spans="2:9" x14ac:dyDescent="0.3">
      <c r="B2474" s="89" t="s">
        <v>11158</v>
      </c>
      <c r="C2474" s="90" t="s">
        <v>11159</v>
      </c>
      <c r="D2474" s="91" t="s">
        <v>6560</v>
      </c>
      <c r="E2474" s="92">
        <v>17.34</v>
      </c>
      <c r="F2474" s="92">
        <v>12.73</v>
      </c>
      <c r="G2474" s="92">
        <v>30.07</v>
      </c>
      <c r="H2474" s="68">
        <v>9</v>
      </c>
      <c r="I2474" s="68"/>
    </row>
    <row r="2475" spans="2:9" x14ac:dyDescent="0.3">
      <c r="B2475" s="89" t="s">
        <v>11160</v>
      </c>
      <c r="C2475" s="90" t="s">
        <v>11161</v>
      </c>
      <c r="D2475" s="91" t="s">
        <v>6560</v>
      </c>
      <c r="E2475" s="92">
        <v>25.9</v>
      </c>
      <c r="F2475" s="92">
        <v>18.2</v>
      </c>
      <c r="G2475" s="92">
        <v>44.1</v>
      </c>
      <c r="H2475" s="68">
        <v>9</v>
      </c>
      <c r="I2475" s="68"/>
    </row>
    <row r="2476" spans="2:9" x14ac:dyDescent="0.3">
      <c r="B2476" s="89" t="s">
        <v>11162</v>
      </c>
      <c r="C2476" s="90" t="s">
        <v>11163</v>
      </c>
      <c r="D2476" s="91" t="s">
        <v>6560</v>
      </c>
      <c r="E2476" s="92">
        <v>12.14</v>
      </c>
      <c r="F2476" s="92">
        <v>9.82</v>
      </c>
      <c r="G2476" s="92">
        <v>21.96</v>
      </c>
      <c r="H2476" s="68">
        <v>9</v>
      </c>
      <c r="I2476" s="68"/>
    </row>
    <row r="2477" spans="2:9" x14ac:dyDescent="0.3">
      <c r="B2477" s="89" t="s">
        <v>11164</v>
      </c>
      <c r="C2477" s="90" t="s">
        <v>11165</v>
      </c>
      <c r="D2477" s="91" t="s">
        <v>6560</v>
      </c>
      <c r="E2477" s="92">
        <v>12.8</v>
      </c>
      <c r="F2477" s="92">
        <v>16.37</v>
      </c>
      <c r="G2477" s="92">
        <v>29.17</v>
      </c>
      <c r="H2477" s="68">
        <v>9</v>
      </c>
      <c r="I2477" s="68"/>
    </row>
    <row r="2478" spans="2:9" x14ac:dyDescent="0.3">
      <c r="B2478" s="89" t="s">
        <v>11166</v>
      </c>
      <c r="C2478" s="90" t="s">
        <v>11167</v>
      </c>
      <c r="D2478" s="91" t="s">
        <v>6560</v>
      </c>
      <c r="E2478" s="92">
        <v>11.78</v>
      </c>
      <c r="F2478" s="92">
        <v>13.83</v>
      </c>
      <c r="G2478" s="92">
        <v>25.61</v>
      </c>
      <c r="H2478" s="68">
        <v>9</v>
      </c>
      <c r="I2478" s="68"/>
    </row>
    <row r="2479" spans="2:9" x14ac:dyDescent="0.3">
      <c r="B2479" s="89" t="s">
        <v>11168</v>
      </c>
      <c r="C2479" s="90" t="s">
        <v>11169</v>
      </c>
      <c r="D2479" s="91" t="s">
        <v>6560</v>
      </c>
      <c r="E2479" s="92">
        <v>14.56</v>
      </c>
      <c r="F2479" s="92">
        <v>16.37</v>
      </c>
      <c r="G2479" s="92">
        <v>30.93</v>
      </c>
      <c r="H2479" s="68">
        <v>9</v>
      </c>
      <c r="I2479" s="68"/>
    </row>
    <row r="2480" spans="2:9" x14ac:dyDescent="0.3">
      <c r="B2480" s="89" t="s">
        <v>11170</v>
      </c>
      <c r="C2480" s="90" t="s">
        <v>11171</v>
      </c>
      <c r="D2480" s="91" t="s">
        <v>6560</v>
      </c>
      <c r="E2480" s="92">
        <v>22.45</v>
      </c>
      <c r="F2480" s="92">
        <v>18.2</v>
      </c>
      <c r="G2480" s="92">
        <v>40.65</v>
      </c>
      <c r="H2480" s="68">
        <v>9</v>
      </c>
      <c r="I2480" s="68"/>
    </row>
    <row r="2481" spans="2:9" x14ac:dyDescent="0.3">
      <c r="B2481" s="89" t="s">
        <v>11172</v>
      </c>
      <c r="C2481" s="90" t="s">
        <v>11173</v>
      </c>
      <c r="D2481" s="91" t="s">
        <v>6560</v>
      </c>
      <c r="E2481" s="92">
        <v>39.340000000000003</v>
      </c>
      <c r="F2481" s="92">
        <v>12.73</v>
      </c>
      <c r="G2481" s="92">
        <v>52.07</v>
      </c>
      <c r="H2481" s="68">
        <v>9</v>
      </c>
      <c r="I2481" s="68"/>
    </row>
    <row r="2482" spans="2:9" x14ac:dyDescent="0.3">
      <c r="B2482" s="89" t="s">
        <v>11174</v>
      </c>
      <c r="C2482" s="90" t="s">
        <v>11175</v>
      </c>
      <c r="D2482" s="91" t="s">
        <v>6560</v>
      </c>
      <c r="E2482" s="92">
        <v>30.69</v>
      </c>
      <c r="F2482" s="92">
        <v>12.73</v>
      </c>
      <c r="G2482" s="92">
        <v>43.42</v>
      </c>
      <c r="H2482" s="68">
        <v>9</v>
      </c>
      <c r="I2482" s="68"/>
    </row>
    <row r="2483" spans="2:9" x14ac:dyDescent="0.3">
      <c r="B2483" s="89" t="s">
        <v>11176</v>
      </c>
      <c r="C2483" s="90" t="s">
        <v>11177</v>
      </c>
      <c r="D2483" s="91" t="s">
        <v>6560</v>
      </c>
      <c r="E2483" s="92">
        <v>11.05</v>
      </c>
      <c r="F2483" s="92">
        <v>9.1</v>
      </c>
      <c r="G2483" s="92">
        <v>20.149999999999999</v>
      </c>
      <c r="H2483" s="68">
        <v>9</v>
      </c>
      <c r="I2483" s="68"/>
    </row>
    <row r="2484" spans="2:9" x14ac:dyDescent="0.3">
      <c r="B2484" s="89" t="s">
        <v>11178</v>
      </c>
      <c r="C2484" s="90" t="s">
        <v>11179</v>
      </c>
      <c r="D2484" s="91" t="s">
        <v>6560</v>
      </c>
      <c r="E2484" s="92">
        <v>75.66</v>
      </c>
      <c r="F2484" s="92">
        <v>13.83</v>
      </c>
      <c r="G2484" s="92">
        <v>89.49</v>
      </c>
      <c r="H2484" s="68">
        <v>9</v>
      </c>
      <c r="I2484" s="68"/>
    </row>
    <row r="2485" spans="2:9" x14ac:dyDescent="0.3">
      <c r="B2485" s="89" t="s">
        <v>11180</v>
      </c>
      <c r="C2485" s="90" t="s">
        <v>11181</v>
      </c>
      <c r="D2485" s="91" t="s">
        <v>6249</v>
      </c>
      <c r="E2485" s="92">
        <v>26.17</v>
      </c>
      <c r="F2485" s="92">
        <v>10.92</v>
      </c>
      <c r="G2485" s="92">
        <v>37.090000000000003</v>
      </c>
      <c r="H2485" s="68">
        <v>9</v>
      </c>
      <c r="I2485" s="68"/>
    </row>
    <row r="2486" spans="2:9" ht="28.8" x14ac:dyDescent="0.3">
      <c r="B2486" s="89" t="s">
        <v>11182</v>
      </c>
      <c r="C2486" s="90" t="s">
        <v>11183</v>
      </c>
      <c r="D2486" s="91" t="s">
        <v>6249</v>
      </c>
      <c r="E2486" s="92">
        <v>84.71</v>
      </c>
      <c r="F2486" s="92">
        <v>18.2</v>
      </c>
      <c r="G2486" s="92">
        <v>102.91</v>
      </c>
      <c r="H2486" s="68">
        <v>9</v>
      </c>
      <c r="I2486" s="68"/>
    </row>
    <row r="2487" spans="2:9" x14ac:dyDescent="0.3">
      <c r="B2487" s="89" t="s">
        <v>11184</v>
      </c>
      <c r="C2487" s="90" t="s">
        <v>11185</v>
      </c>
      <c r="D2487" s="91"/>
      <c r="E2487" s="92"/>
      <c r="F2487" s="92"/>
      <c r="G2487" s="92"/>
      <c r="H2487" s="68">
        <v>5</v>
      </c>
      <c r="I2487" s="68"/>
    </row>
    <row r="2488" spans="2:9" x14ac:dyDescent="0.3">
      <c r="B2488" s="89" t="s">
        <v>11186</v>
      </c>
      <c r="C2488" s="90" t="s">
        <v>11187</v>
      </c>
      <c r="D2488" s="91" t="s">
        <v>6560</v>
      </c>
      <c r="E2488" s="92">
        <v>11.88</v>
      </c>
      <c r="F2488" s="92">
        <v>18.2</v>
      </c>
      <c r="G2488" s="92">
        <v>30.08</v>
      </c>
      <c r="H2488" s="68">
        <v>9</v>
      </c>
      <c r="I2488" s="68"/>
    </row>
    <row r="2489" spans="2:9" x14ac:dyDescent="0.3">
      <c r="B2489" s="89" t="s">
        <v>11188</v>
      </c>
      <c r="C2489" s="90" t="s">
        <v>11189</v>
      </c>
      <c r="D2489" s="91" t="s">
        <v>6560</v>
      </c>
      <c r="E2489" s="92">
        <v>16.98</v>
      </c>
      <c r="F2489" s="92">
        <v>18.2</v>
      </c>
      <c r="G2489" s="92">
        <v>35.18</v>
      </c>
      <c r="H2489" s="68">
        <v>9</v>
      </c>
      <c r="I2489" s="68"/>
    </row>
    <row r="2490" spans="2:9" x14ac:dyDescent="0.3">
      <c r="B2490" s="89" t="s">
        <v>11190</v>
      </c>
      <c r="C2490" s="90" t="s">
        <v>11191</v>
      </c>
      <c r="D2490" s="91" t="s">
        <v>6560</v>
      </c>
      <c r="E2490" s="92">
        <v>28.04</v>
      </c>
      <c r="F2490" s="92">
        <v>18.2</v>
      </c>
      <c r="G2490" s="92">
        <v>46.24</v>
      </c>
      <c r="H2490" s="68">
        <v>9</v>
      </c>
      <c r="I2490" s="68"/>
    </row>
    <row r="2491" spans="2:9" x14ac:dyDescent="0.3">
      <c r="B2491" s="89" t="s">
        <v>11192</v>
      </c>
      <c r="C2491" s="90" t="s">
        <v>11193</v>
      </c>
      <c r="D2491" s="91" t="s">
        <v>6560</v>
      </c>
      <c r="E2491" s="92">
        <v>28.68</v>
      </c>
      <c r="F2491" s="92">
        <v>18.2</v>
      </c>
      <c r="G2491" s="92">
        <v>46.88</v>
      </c>
      <c r="H2491" s="68">
        <v>9</v>
      </c>
      <c r="I2491" s="68"/>
    </row>
    <row r="2492" spans="2:9" x14ac:dyDescent="0.3">
      <c r="B2492" s="89" t="s">
        <v>11194</v>
      </c>
      <c r="C2492" s="90" t="s">
        <v>11195</v>
      </c>
      <c r="D2492" s="91" t="s">
        <v>6560</v>
      </c>
      <c r="E2492" s="92">
        <v>72.650000000000006</v>
      </c>
      <c r="F2492" s="92">
        <v>18.2</v>
      </c>
      <c r="G2492" s="92">
        <v>90.85</v>
      </c>
      <c r="H2492" s="68">
        <v>9</v>
      </c>
      <c r="I2492" s="68"/>
    </row>
    <row r="2493" spans="2:9" x14ac:dyDescent="0.3">
      <c r="B2493" s="89" t="s">
        <v>11196</v>
      </c>
      <c r="C2493" s="90" t="s">
        <v>11197</v>
      </c>
      <c r="D2493" s="91" t="s">
        <v>6560</v>
      </c>
      <c r="E2493" s="92">
        <v>155.94999999999999</v>
      </c>
      <c r="F2493" s="92">
        <v>18.2</v>
      </c>
      <c r="G2493" s="92">
        <v>174.15</v>
      </c>
      <c r="H2493" s="68">
        <v>9</v>
      </c>
      <c r="I2493" s="68"/>
    </row>
    <row r="2494" spans="2:9" x14ac:dyDescent="0.3">
      <c r="B2494" s="89" t="s">
        <v>11198</v>
      </c>
      <c r="C2494" s="90" t="s">
        <v>11199</v>
      </c>
      <c r="D2494" s="91" t="s">
        <v>6560</v>
      </c>
      <c r="E2494" s="92">
        <v>170.06</v>
      </c>
      <c r="F2494" s="92">
        <v>18.2</v>
      </c>
      <c r="G2494" s="92">
        <v>188.26</v>
      </c>
      <c r="H2494" s="68">
        <v>9</v>
      </c>
      <c r="I2494" s="68"/>
    </row>
    <row r="2495" spans="2:9" x14ac:dyDescent="0.3">
      <c r="B2495" s="89" t="s">
        <v>11200</v>
      </c>
      <c r="C2495" s="90" t="s">
        <v>11201</v>
      </c>
      <c r="D2495" s="91" t="s">
        <v>6560</v>
      </c>
      <c r="E2495" s="92">
        <v>255.15</v>
      </c>
      <c r="F2495" s="92">
        <v>18.2</v>
      </c>
      <c r="G2495" s="92">
        <v>273.35000000000002</v>
      </c>
      <c r="H2495" s="68">
        <v>9</v>
      </c>
      <c r="I2495" s="68"/>
    </row>
    <row r="2496" spans="2:9" x14ac:dyDescent="0.3">
      <c r="B2496" s="89" t="s">
        <v>11202</v>
      </c>
      <c r="C2496" s="90" t="s">
        <v>11203</v>
      </c>
      <c r="D2496" s="91" t="s">
        <v>6560</v>
      </c>
      <c r="E2496" s="92">
        <v>18.940000000000001</v>
      </c>
      <c r="F2496" s="92">
        <v>18.2</v>
      </c>
      <c r="G2496" s="92">
        <v>37.14</v>
      </c>
      <c r="H2496" s="68">
        <v>9</v>
      </c>
      <c r="I2496" s="68"/>
    </row>
    <row r="2497" spans="2:9" x14ac:dyDescent="0.3">
      <c r="B2497" s="89" t="s">
        <v>11204</v>
      </c>
      <c r="C2497" s="90" t="s">
        <v>11205</v>
      </c>
      <c r="D2497" s="91"/>
      <c r="E2497" s="92"/>
      <c r="F2497" s="92"/>
      <c r="G2497" s="92"/>
      <c r="H2497" s="68">
        <v>5</v>
      </c>
      <c r="I2497" s="68"/>
    </row>
    <row r="2498" spans="2:9" x14ac:dyDescent="0.3">
      <c r="B2498" s="89" t="s">
        <v>11206</v>
      </c>
      <c r="C2498" s="90" t="s">
        <v>11207</v>
      </c>
      <c r="D2498" s="91" t="s">
        <v>6249</v>
      </c>
      <c r="E2498" s="92">
        <v>3.15</v>
      </c>
      <c r="F2498" s="92">
        <v>9.1</v>
      </c>
      <c r="G2498" s="92">
        <v>12.25</v>
      </c>
      <c r="H2498" s="68">
        <v>9</v>
      </c>
      <c r="I2498" s="68"/>
    </row>
    <row r="2499" spans="2:9" x14ac:dyDescent="0.3">
      <c r="B2499" s="89" t="s">
        <v>11208</v>
      </c>
      <c r="C2499" s="90" t="s">
        <v>11209</v>
      </c>
      <c r="D2499" s="91" t="s">
        <v>6249</v>
      </c>
      <c r="E2499" s="92">
        <v>6.68</v>
      </c>
      <c r="F2499" s="92">
        <v>9.1</v>
      </c>
      <c r="G2499" s="92">
        <v>15.78</v>
      </c>
      <c r="H2499" s="68">
        <v>9</v>
      </c>
      <c r="I2499" s="68"/>
    </row>
    <row r="2500" spans="2:9" x14ac:dyDescent="0.3">
      <c r="B2500" s="89" t="s">
        <v>11210</v>
      </c>
      <c r="C2500" s="90" t="s">
        <v>11211</v>
      </c>
      <c r="D2500" s="91" t="s">
        <v>6249</v>
      </c>
      <c r="E2500" s="92">
        <v>7.62</v>
      </c>
      <c r="F2500" s="92">
        <v>9.1</v>
      </c>
      <c r="G2500" s="92">
        <v>16.72</v>
      </c>
      <c r="H2500" s="68">
        <v>9</v>
      </c>
      <c r="I2500" s="68"/>
    </row>
    <row r="2501" spans="2:9" x14ac:dyDescent="0.3">
      <c r="B2501" s="89" t="s">
        <v>11212</v>
      </c>
      <c r="C2501" s="90" t="s">
        <v>11213</v>
      </c>
      <c r="D2501" s="91"/>
      <c r="E2501" s="92"/>
      <c r="F2501" s="92"/>
      <c r="G2501" s="92"/>
      <c r="H2501" s="68">
        <v>5</v>
      </c>
      <c r="I2501" s="68"/>
    </row>
    <row r="2502" spans="2:9" x14ac:dyDescent="0.3">
      <c r="B2502" s="89" t="s">
        <v>11214</v>
      </c>
      <c r="C2502" s="90" t="s">
        <v>11215</v>
      </c>
      <c r="D2502" s="91" t="s">
        <v>6249</v>
      </c>
      <c r="E2502" s="92">
        <v>216.62</v>
      </c>
      <c r="F2502" s="92">
        <v>18.2</v>
      </c>
      <c r="G2502" s="92">
        <v>234.82</v>
      </c>
      <c r="H2502" s="68">
        <v>9</v>
      </c>
      <c r="I2502" s="68"/>
    </row>
    <row r="2503" spans="2:9" x14ac:dyDescent="0.3">
      <c r="B2503" s="89" t="s">
        <v>11216</v>
      </c>
      <c r="C2503" s="90" t="s">
        <v>11217</v>
      </c>
      <c r="D2503" s="91" t="s">
        <v>6249</v>
      </c>
      <c r="E2503" s="92">
        <v>241.19</v>
      </c>
      <c r="F2503" s="92">
        <v>18.2</v>
      </c>
      <c r="G2503" s="92">
        <v>259.39</v>
      </c>
      <c r="H2503" s="68">
        <v>9</v>
      </c>
      <c r="I2503" s="68"/>
    </row>
    <row r="2504" spans="2:9" x14ac:dyDescent="0.3">
      <c r="B2504" s="89" t="s">
        <v>11218</v>
      </c>
      <c r="C2504" s="90" t="s">
        <v>11219</v>
      </c>
      <c r="D2504" s="91" t="s">
        <v>6249</v>
      </c>
      <c r="E2504" s="92">
        <v>273.24</v>
      </c>
      <c r="F2504" s="92">
        <v>18.2</v>
      </c>
      <c r="G2504" s="92">
        <v>291.44</v>
      </c>
      <c r="H2504" s="68">
        <v>9</v>
      </c>
      <c r="I2504" s="68"/>
    </row>
    <row r="2505" spans="2:9" x14ac:dyDescent="0.3">
      <c r="B2505" s="89" t="s">
        <v>11220</v>
      </c>
      <c r="C2505" s="90" t="s">
        <v>11221</v>
      </c>
      <c r="D2505" s="91" t="s">
        <v>6249</v>
      </c>
      <c r="E2505" s="92">
        <v>258.37</v>
      </c>
      <c r="F2505" s="92">
        <v>18.2</v>
      </c>
      <c r="G2505" s="92">
        <v>276.57</v>
      </c>
      <c r="H2505" s="68">
        <v>9</v>
      </c>
      <c r="I2505" s="68"/>
    </row>
    <row r="2506" spans="2:9" x14ac:dyDescent="0.3">
      <c r="B2506" s="89" t="s">
        <v>11222</v>
      </c>
      <c r="C2506" s="90" t="s">
        <v>11223</v>
      </c>
      <c r="D2506" s="91" t="s">
        <v>6249</v>
      </c>
      <c r="E2506" s="92">
        <v>316.57</v>
      </c>
      <c r="F2506" s="92">
        <v>18.2</v>
      </c>
      <c r="G2506" s="92">
        <v>334.77</v>
      </c>
      <c r="H2506" s="68">
        <v>9</v>
      </c>
      <c r="I2506" s="68"/>
    </row>
    <row r="2507" spans="2:9" x14ac:dyDescent="0.3">
      <c r="B2507" s="89" t="s">
        <v>11224</v>
      </c>
      <c r="C2507" s="90" t="s">
        <v>11225</v>
      </c>
      <c r="D2507" s="91" t="s">
        <v>6249</v>
      </c>
      <c r="E2507" s="92">
        <v>520.28</v>
      </c>
      <c r="F2507" s="92">
        <v>18.2</v>
      </c>
      <c r="G2507" s="92">
        <v>538.48</v>
      </c>
      <c r="H2507" s="68">
        <v>9</v>
      </c>
      <c r="I2507" s="68"/>
    </row>
    <row r="2508" spans="2:9" x14ac:dyDescent="0.3">
      <c r="B2508" s="89" t="s">
        <v>11226</v>
      </c>
      <c r="C2508" s="90" t="s">
        <v>11227</v>
      </c>
      <c r="D2508" s="91" t="s">
        <v>6249</v>
      </c>
      <c r="E2508" s="92">
        <v>722.54</v>
      </c>
      <c r="F2508" s="92">
        <v>18.2</v>
      </c>
      <c r="G2508" s="92">
        <v>740.74</v>
      </c>
      <c r="H2508" s="68">
        <v>9</v>
      </c>
      <c r="I2508" s="68"/>
    </row>
    <row r="2509" spans="2:9" x14ac:dyDescent="0.3">
      <c r="B2509" s="89" t="s">
        <v>11228</v>
      </c>
      <c r="C2509" s="90" t="s">
        <v>11229</v>
      </c>
      <c r="D2509" s="91" t="s">
        <v>6249</v>
      </c>
      <c r="E2509" s="92">
        <v>885.6</v>
      </c>
      <c r="F2509" s="92">
        <v>18.2</v>
      </c>
      <c r="G2509" s="92">
        <v>903.8</v>
      </c>
      <c r="H2509" s="68">
        <v>9</v>
      </c>
      <c r="I2509" s="68"/>
    </row>
    <row r="2510" spans="2:9" x14ac:dyDescent="0.3">
      <c r="B2510" s="89" t="s">
        <v>11230</v>
      </c>
      <c r="C2510" s="90" t="s">
        <v>11231</v>
      </c>
      <c r="D2510" s="91" t="s">
        <v>6249</v>
      </c>
      <c r="E2510" s="92">
        <v>1085.47</v>
      </c>
      <c r="F2510" s="92">
        <v>18.2</v>
      </c>
      <c r="G2510" s="92">
        <v>1103.67</v>
      </c>
      <c r="H2510" s="68">
        <v>9</v>
      </c>
      <c r="I2510" s="68"/>
    </row>
    <row r="2511" spans="2:9" x14ac:dyDescent="0.3">
      <c r="B2511" s="89" t="s">
        <v>11232</v>
      </c>
      <c r="C2511" s="90" t="s">
        <v>11233</v>
      </c>
      <c r="D2511" s="91" t="s">
        <v>6249</v>
      </c>
      <c r="E2511" s="92">
        <v>2439.4299999999998</v>
      </c>
      <c r="F2511" s="92">
        <v>18.2</v>
      </c>
      <c r="G2511" s="92">
        <v>2457.63</v>
      </c>
      <c r="H2511" s="68">
        <v>9</v>
      </c>
      <c r="I2511" s="68"/>
    </row>
    <row r="2512" spans="2:9" x14ac:dyDescent="0.3">
      <c r="B2512" s="89" t="s">
        <v>11234</v>
      </c>
      <c r="C2512" s="90" t="s">
        <v>11235</v>
      </c>
      <c r="D2512" s="91" t="s">
        <v>6249</v>
      </c>
      <c r="E2512" s="92">
        <v>2702.46</v>
      </c>
      <c r="F2512" s="92">
        <v>18.2</v>
      </c>
      <c r="G2512" s="92">
        <v>2720.66</v>
      </c>
      <c r="H2512" s="68">
        <v>9</v>
      </c>
      <c r="I2512" s="68"/>
    </row>
    <row r="2513" spans="2:9" x14ac:dyDescent="0.3">
      <c r="B2513" s="89" t="s">
        <v>11236</v>
      </c>
      <c r="C2513" s="90" t="s">
        <v>11237</v>
      </c>
      <c r="D2513" s="91" t="s">
        <v>6249</v>
      </c>
      <c r="E2513" s="92">
        <v>5532.41</v>
      </c>
      <c r="F2513" s="92">
        <v>18.2</v>
      </c>
      <c r="G2513" s="92">
        <v>5550.61</v>
      </c>
      <c r="H2513" s="68">
        <v>9</v>
      </c>
      <c r="I2513" s="68"/>
    </row>
    <row r="2514" spans="2:9" x14ac:dyDescent="0.3">
      <c r="B2514" s="89" t="s">
        <v>11238</v>
      </c>
      <c r="C2514" s="90" t="s">
        <v>11239</v>
      </c>
      <c r="D2514" s="91" t="s">
        <v>6249</v>
      </c>
      <c r="E2514" s="92">
        <v>94.02</v>
      </c>
      <c r="F2514" s="92">
        <v>18.2</v>
      </c>
      <c r="G2514" s="92">
        <v>112.22</v>
      </c>
      <c r="H2514" s="68">
        <v>9</v>
      </c>
      <c r="I2514" s="68"/>
    </row>
    <row r="2515" spans="2:9" x14ac:dyDescent="0.3">
      <c r="B2515" s="89" t="s">
        <v>11240</v>
      </c>
      <c r="C2515" s="90" t="s">
        <v>11241</v>
      </c>
      <c r="D2515" s="91" t="s">
        <v>6249</v>
      </c>
      <c r="E2515" s="92">
        <v>120.68</v>
      </c>
      <c r="F2515" s="92">
        <v>18.2</v>
      </c>
      <c r="G2515" s="92">
        <v>138.88</v>
      </c>
      <c r="H2515" s="68">
        <v>9</v>
      </c>
      <c r="I2515" s="68"/>
    </row>
    <row r="2516" spans="2:9" x14ac:dyDescent="0.3">
      <c r="B2516" s="89" t="s">
        <v>11242</v>
      </c>
      <c r="C2516" s="90" t="s">
        <v>11243</v>
      </c>
      <c r="D2516" s="91" t="s">
        <v>6249</v>
      </c>
      <c r="E2516" s="92">
        <v>148.38</v>
      </c>
      <c r="F2516" s="92">
        <v>18.2</v>
      </c>
      <c r="G2516" s="92">
        <v>166.58</v>
      </c>
      <c r="H2516" s="68">
        <v>9</v>
      </c>
      <c r="I2516" s="68"/>
    </row>
    <row r="2517" spans="2:9" x14ac:dyDescent="0.3">
      <c r="B2517" s="89" t="s">
        <v>11244</v>
      </c>
      <c r="C2517" s="90" t="s">
        <v>11245</v>
      </c>
      <c r="D2517" s="91"/>
      <c r="E2517" s="92"/>
      <c r="F2517" s="92"/>
      <c r="G2517" s="92"/>
      <c r="H2517" s="68">
        <v>5</v>
      </c>
      <c r="I2517" s="68"/>
    </row>
    <row r="2518" spans="2:9" x14ac:dyDescent="0.3">
      <c r="B2518" s="89" t="s">
        <v>11246</v>
      </c>
      <c r="C2518" s="90" t="s">
        <v>11247</v>
      </c>
      <c r="D2518" s="91" t="s">
        <v>6249</v>
      </c>
      <c r="E2518" s="92">
        <v>65.61</v>
      </c>
      <c r="F2518" s="92">
        <v>16.37</v>
      </c>
      <c r="G2518" s="92">
        <v>81.98</v>
      </c>
      <c r="H2518" s="68">
        <v>9</v>
      </c>
      <c r="I2518" s="68"/>
    </row>
    <row r="2519" spans="2:9" ht="28.8" x14ac:dyDescent="0.3">
      <c r="B2519" s="89" t="s">
        <v>11248</v>
      </c>
      <c r="C2519" s="90" t="s">
        <v>11249</v>
      </c>
      <c r="D2519" s="91" t="s">
        <v>6249</v>
      </c>
      <c r="E2519" s="92">
        <v>110.6</v>
      </c>
      <c r="F2519" s="92">
        <v>18.2</v>
      </c>
      <c r="G2519" s="92">
        <v>128.80000000000001</v>
      </c>
      <c r="H2519" s="68">
        <v>9</v>
      </c>
      <c r="I2519" s="68"/>
    </row>
    <row r="2520" spans="2:9" ht="28.8" x14ac:dyDescent="0.3">
      <c r="B2520" s="89" t="s">
        <v>11250</v>
      </c>
      <c r="C2520" s="90" t="s">
        <v>11251</v>
      </c>
      <c r="D2520" s="91" t="s">
        <v>6249</v>
      </c>
      <c r="E2520" s="92">
        <v>415.89</v>
      </c>
      <c r="F2520" s="92">
        <v>18.2</v>
      </c>
      <c r="G2520" s="92">
        <v>434.09</v>
      </c>
      <c r="H2520" s="68">
        <v>9</v>
      </c>
      <c r="I2520" s="68"/>
    </row>
    <row r="2521" spans="2:9" ht="28.8" x14ac:dyDescent="0.3">
      <c r="B2521" s="89" t="s">
        <v>11252</v>
      </c>
      <c r="C2521" s="90" t="s">
        <v>11253</v>
      </c>
      <c r="D2521" s="91" t="s">
        <v>6249</v>
      </c>
      <c r="E2521" s="92">
        <v>297.64999999999998</v>
      </c>
      <c r="F2521" s="92">
        <v>18.2</v>
      </c>
      <c r="G2521" s="92">
        <v>315.85000000000002</v>
      </c>
      <c r="H2521" s="68">
        <v>9</v>
      </c>
      <c r="I2521" s="68"/>
    </row>
    <row r="2522" spans="2:9" x14ac:dyDescent="0.3">
      <c r="B2522" s="89" t="s">
        <v>11254</v>
      </c>
      <c r="C2522" s="90" t="s">
        <v>11255</v>
      </c>
      <c r="D2522" s="91" t="s">
        <v>6249</v>
      </c>
      <c r="E2522" s="92">
        <v>85.28</v>
      </c>
      <c r="F2522" s="92">
        <v>36.39</v>
      </c>
      <c r="G2522" s="92">
        <v>121.67</v>
      </c>
      <c r="H2522" s="68">
        <v>9</v>
      </c>
      <c r="I2522" s="68"/>
    </row>
    <row r="2523" spans="2:9" ht="28.8" x14ac:dyDescent="0.3">
      <c r="B2523" s="89" t="s">
        <v>11256</v>
      </c>
      <c r="C2523" s="90" t="s">
        <v>11257</v>
      </c>
      <c r="D2523" s="91" t="s">
        <v>6249</v>
      </c>
      <c r="E2523" s="92">
        <v>2104.6799999999998</v>
      </c>
      <c r="F2523" s="92">
        <v>36.39</v>
      </c>
      <c r="G2523" s="92">
        <v>2141.0700000000002</v>
      </c>
      <c r="H2523" s="68">
        <v>9</v>
      </c>
      <c r="I2523" s="68"/>
    </row>
    <row r="2524" spans="2:9" x14ac:dyDescent="0.3">
      <c r="B2524" s="89" t="s">
        <v>11258</v>
      </c>
      <c r="C2524" s="90" t="s">
        <v>11259</v>
      </c>
      <c r="D2524" s="91" t="s">
        <v>6249</v>
      </c>
      <c r="E2524" s="92">
        <v>75.33</v>
      </c>
      <c r="F2524" s="92">
        <v>36.39</v>
      </c>
      <c r="G2524" s="92">
        <v>111.72</v>
      </c>
      <c r="H2524" s="68">
        <v>9</v>
      </c>
      <c r="I2524" s="68"/>
    </row>
    <row r="2525" spans="2:9" x14ac:dyDescent="0.3">
      <c r="B2525" s="89" t="s">
        <v>11260</v>
      </c>
      <c r="C2525" s="90" t="s">
        <v>11261</v>
      </c>
      <c r="D2525" s="91" t="s">
        <v>6249</v>
      </c>
      <c r="E2525" s="92">
        <v>148.46</v>
      </c>
      <c r="F2525" s="92">
        <v>36.39</v>
      </c>
      <c r="G2525" s="92">
        <v>184.85</v>
      </c>
      <c r="H2525" s="68">
        <v>9</v>
      </c>
      <c r="I2525" s="68"/>
    </row>
    <row r="2526" spans="2:9" ht="28.8" x14ac:dyDescent="0.3">
      <c r="B2526" s="89" t="s">
        <v>11262</v>
      </c>
      <c r="C2526" s="90" t="s">
        <v>11263</v>
      </c>
      <c r="D2526" s="91" t="s">
        <v>6249</v>
      </c>
      <c r="E2526" s="92">
        <v>2521.84</v>
      </c>
      <c r="F2526" s="92">
        <v>18.2</v>
      </c>
      <c r="G2526" s="92">
        <v>2540.04</v>
      </c>
      <c r="H2526" s="68">
        <v>9</v>
      </c>
      <c r="I2526" s="68"/>
    </row>
    <row r="2527" spans="2:9" x14ac:dyDescent="0.3">
      <c r="B2527" s="89" t="s">
        <v>11264</v>
      </c>
      <c r="C2527" s="90" t="s">
        <v>11265</v>
      </c>
      <c r="D2527" s="91" t="s">
        <v>6249</v>
      </c>
      <c r="E2527" s="92">
        <v>82.16</v>
      </c>
      <c r="F2527" s="92">
        <v>36.39</v>
      </c>
      <c r="G2527" s="92">
        <v>118.55</v>
      </c>
      <c r="H2527" s="68">
        <v>9</v>
      </c>
      <c r="I2527" s="68"/>
    </row>
    <row r="2528" spans="2:9" x14ac:dyDescent="0.3">
      <c r="B2528" s="89" t="s">
        <v>11266</v>
      </c>
      <c r="C2528" s="90" t="s">
        <v>11267</v>
      </c>
      <c r="D2528" s="91" t="s">
        <v>6249</v>
      </c>
      <c r="E2528" s="92">
        <v>208.59</v>
      </c>
      <c r="F2528" s="92">
        <v>21.83</v>
      </c>
      <c r="G2528" s="92">
        <v>230.42</v>
      </c>
      <c r="H2528" s="68">
        <v>9</v>
      </c>
      <c r="I2528" s="68"/>
    </row>
    <row r="2529" spans="2:9" x14ac:dyDescent="0.3">
      <c r="B2529" s="89" t="s">
        <v>11268</v>
      </c>
      <c r="C2529" s="90" t="s">
        <v>11269</v>
      </c>
      <c r="D2529" s="91"/>
      <c r="E2529" s="92"/>
      <c r="F2529" s="92"/>
      <c r="G2529" s="92"/>
      <c r="H2529" s="68">
        <v>5</v>
      </c>
      <c r="I2529" s="68"/>
    </row>
    <row r="2530" spans="2:9" x14ac:dyDescent="0.3">
      <c r="B2530" s="89" t="s">
        <v>11270</v>
      </c>
      <c r="C2530" s="90" t="s">
        <v>11271</v>
      </c>
      <c r="D2530" s="91" t="s">
        <v>6249</v>
      </c>
      <c r="E2530" s="92">
        <v>516.87</v>
      </c>
      <c r="F2530" s="92">
        <v>14.56</v>
      </c>
      <c r="G2530" s="92">
        <v>531.42999999999995</v>
      </c>
      <c r="H2530" s="68">
        <v>9</v>
      </c>
      <c r="I2530" s="68"/>
    </row>
    <row r="2531" spans="2:9" x14ac:dyDescent="0.3">
      <c r="B2531" s="89" t="s">
        <v>11272</v>
      </c>
      <c r="C2531" s="90" t="s">
        <v>11273</v>
      </c>
      <c r="D2531" s="91" t="s">
        <v>6249</v>
      </c>
      <c r="E2531" s="92">
        <v>248.76</v>
      </c>
      <c r="F2531" s="92">
        <v>14.56</v>
      </c>
      <c r="G2531" s="92">
        <v>263.32</v>
      </c>
      <c r="H2531" s="68">
        <v>9</v>
      </c>
      <c r="I2531" s="68"/>
    </row>
    <row r="2532" spans="2:9" x14ac:dyDescent="0.3">
      <c r="B2532" s="89" t="s">
        <v>11274</v>
      </c>
      <c r="C2532" s="90" t="s">
        <v>11275</v>
      </c>
      <c r="D2532" s="91" t="s">
        <v>6249</v>
      </c>
      <c r="E2532" s="92">
        <v>138.78</v>
      </c>
      <c r="F2532" s="92">
        <v>14.56</v>
      </c>
      <c r="G2532" s="92">
        <v>153.34</v>
      </c>
      <c r="H2532" s="68">
        <v>9</v>
      </c>
      <c r="I2532" s="68"/>
    </row>
    <row r="2533" spans="2:9" x14ac:dyDescent="0.3">
      <c r="B2533" s="89" t="s">
        <v>11276</v>
      </c>
      <c r="C2533" s="90" t="s">
        <v>11277</v>
      </c>
      <c r="D2533" s="91" t="s">
        <v>6249</v>
      </c>
      <c r="E2533" s="92">
        <v>324.14</v>
      </c>
      <c r="F2533" s="92">
        <v>14.56</v>
      </c>
      <c r="G2533" s="92">
        <v>338.7</v>
      </c>
      <c r="H2533" s="68">
        <v>9</v>
      </c>
      <c r="I2533" s="68"/>
    </row>
    <row r="2534" spans="2:9" x14ac:dyDescent="0.3">
      <c r="B2534" s="89" t="s">
        <v>11278</v>
      </c>
      <c r="C2534" s="90" t="s">
        <v>11279</v>
      </c>
      <c r="D2534" s="91"/>
      <c r="E2534" s="92"/>
      <c r="F2534" s="92"/>
      <c r="G2534" s="92"/>
      <c r="H2534" s="68">
        <v>5</v>
      </c>
      <c r="I2534" s="68"/>
    </row>
    <row r="2535" spans="2:9" x14ac:dyDescent="0.3">
      <c r="B2535" s="89" t="s">
        <v>11280</v>
      </c>
      <c r="C2535" s="90" t="s">
        <v>11281</v>
      </c>
      <c r="D2535" s="91" t="s">
        <v>6249</v>
      </c>
      <c r="E2535" s="92">
        <v>139.88</v>
      </c>
      <c r="F2535" s="92">
        <v>14.56</v>
      </c>
      <c r="G2535" s="92">
        <v>154.44</v>
      </c>
      <c r="H2535" s="68">
        <v>9</v>
      </c>
      <c r="I2535" s="68"/>
    </row>
    <row r="2536" spans="2:9" ht="28.8" x14ac:dyDescent="0.3">
      <c r="B2536" s="89" t="s">
        <v>11282</v>
      </c>
      <c r="C2536" s="90" t="s">
        <v>11283</v>
      </c>
      <c r="D2536" s="91" t="s">
        <v>6249</v>
      </c>
      <c r="E2536" s="92">
        <v>370.06</v>
      </c>
      <c r="F2536" s="92">
        <v>9.1</v>
      </c>
      <c r="G2536" s="92">
        <v>379.16</v>
      </c>
      <c r="H2536" s="68">
        <v>9</v>
      </c>
      <c r="I2536" s="68"/>
    </row>
    <row r="2537" spans="2:9" x14ac:dyDescent="0.3">
      <c r="B2537" s="89" t="s">
        <v>11284</v>
      </c>
      <c r="C2537" s="90" t="s">
        <v>11285</v>
      </c>
      <c r="D2537" s="91"/>
      <c r="E2537" s="92"/>
      <c r="F2537" s="92"/>
      <c r="G2537" s="92"/>
      <c r="H2537" s="68">
        <v>5</v>
      </c>
      <c r="I2537" s="68"/>
    </row>
    <row r="2538" spans="2:9" x14ac:dyDescent="0.3">
      <c r="B2538" s="89" t="s">
        <v>11286</v>
      </c>
      <c r="C2538" s="90" t="s">
        <v>11287</v>
      </c>
      <c r="D2538" s="91" t="s">
        <v>6249</v>
      </c>
      <c r="E2538" s="92">
        <v>98.78</v>
      </c>
      <c r="F2538" s="92">
        <v>14.56</v>
      </c>
      <c r="G2538" s="92">
        <v>113.34</v>
      </c>
      <c r="H2538" s="68">
        <v>9</v>
      </c>
      <c r="I2538" s="68"/>
    </row>
    <row r="2539" spans="2:9" ht="28.8" x14ac:dyDescent="0.3">
      <c r="B2539" s="89" t="s">
        <v>11288</v>
      </c>
      <c r="C2539" s="90" t="s">
        <v>11289</v>
      </c>
      <c r="D2539" s="91" t="s">
        <v>6249</v>
      </c>
      <c r="E2539" s="92">
        <v>142.43</v>
      </c>
      <c r="F2539" s="92">
        <v>18.2</v>
      </c>
      <c r="G2539" s="92">
        <v>160.63</v>
      </c>
      <c r="H2539" s="68">
        <v>9</v>
      </c>
      <c r="I2539" s="68"/>
    </row>
    <row r="2540" spans="2:9" x14ac:dyDescent="0.3">
      <c r="B2540" s="89" t="s">
        <v>11290</v>
      </c>
      <c r="C2540" s="90" t="s">
        <v>11291</v>
      </c>
      <c r="D2540" s="91"/>
      <c r="E2540" s="92"/>
      <c r="F2540" s="92"/>
      <c r="G2540" s="92"/>
      <c r="H2540" s="68">
        <v>5</v>
      </c>
      <c r="I2540" s="68"/>
    </row>
    <row r="2541" spans="2:9" x14ac:dyDescent="0.3">
      <c r="B2541" s="89" t="s">
        <v>11292</v>
      </c>
      <c r="C2541" s="90" t="s">
        <v>11293</v>
      </c>
      <c r="D2541" s="91" t="s">
        <v>6249</v>
      </c>
      <c r="E2541" s="92">
        <v>89.11</v>
      </c>
      <c r="F2541" s="92">
        <v>29.12</v>
      </c>
      <c r="G2541" s="92">
        <v>118.23</v>
      </c>
      <c r="H2541" s="68">
        <v>9</v>
      </c>
      <c r="I2541" s="68"/>
    </row>
    <row r="2542" spans="2:9" x14ac:dyDescent="0.3">
      <c r="B2542" s="89" t="s">
        <v>11294</v>
      </c>
      <c r="C2542" s="90" t="s">
        <v>11295</v>
      </c>
      <c r="D2542" s="91" t="s">
        <v>6249</v>
      </c>
      <c r="E2542" s="92">
        <v>55.35</v>
      </c>
      <c r="F2542" s="92">
        <v>29.12</v>
      </c>
      <c r="G2542" s="92">
        <v>84.47</v>
      </c>
      <c r="H2542" s="68">
        <v>9</v>
      </c>
      <c r="I2542" s="68"/>
    </row>
    <row r="2543" spans="2:9" x14ac:dyDescent="0.3">
      <c r="B2543" s="89" t="s">
        <v>11296</v>
      </c>
      <c r="C2543" s="90" t="s">
        <v>11297</v>
      </c>
      <c r="D2543" s="91" t="s">
        <v>6249</v>
      </c>
      <c r="E2543" s="92">
        <v>30.43</v>
      </c>
      <c r="F2543" s="92">
        <v>10.92</v>
      </c>
      <c r="G2543" s="92">
        <v>41.35</v>
      </c>
      <c r="H2543" s="68">
        <v>9</v>
      </c>
      <c r="I2543" s="68"/>
    </row>
    <row r="2544" spans="2:9" x14ac:dyDescent="0.3">
      <c r="B2544" s="89" t="s">
        <v>11298</v>
      </c>
      <c r="C2544" s="90" t="s">
        <v>11299</v>
      </c>
      <c r="D2544" s="91" t="s">
        <v>6249</v>
      </c>
      <c r="E2544" s="92">
        <v>148.09</v>
      </c>
      <c r="F2544" s="92">
        <v>10.92</v>
      </c>
      <c r="G2544" s="92">
        <v>159.01</v>
      </c>
      <c r="H2544" s="68">
        <v>9</v>
      </c>
      <c r="I2544" s="68"/>
    </row>
    <row r="2545" spans="2:9" x14ac:dyDescent="0.3">
      <c r="B2545" s="89" t="s">
        <v>11300</v>
      </c>
      <c r="C2545" s="90" t="s">
        <v>11301</v>
      </c>
      <c r="D2545" s="91" t="s">
        <v>6249</v>
      </c>
      <c r="E2545" s="92">
        <v>378.13</v>
      </c>
      <c r="F2545" s="92">
        <v>10.92</v>
      </c>
      <c r="G2545" s="92">
        <v>389.05</v>
      </c>
      <c r="H2545" s="68">
        <v>9</v>
      </c>
      <c r="I2545" s="68"/>
    </row>
    <row r="2546" spans="2:9" x14ac:dyDescent="0.3">
      <c r="B2546" s="89" t="s">
        <v>11302</v>
      </c>
      <c r="C2546" s="90" t="s">
        <v>11303</v>
      </c>
      <c r="D2546" s="91" t="s">
        <v>6249</v>
      </c>
      <c r="E2546" s="92">
        <v>2.76</v>
      </c>
      <c r="F2546" s="92">
        <v>1.1599999999999999</v>
      </c>
      <c r="G2546" s="92">
        <v>3.92</v>
      </c>
      <c r="H2546" s="68">
        <v>9</v>
      </c>
      <c r="I2546" s="68"/>
    </row>
    <row r="2547" spans="2:9" x14ac:dyDescent="0.3">
      <c r="B2547" s="89" t="s">
        <v>11304</v>
      </c>
      <c r="C2547" s="90" t="s">
        <v>11305</v>
      </c>
      <c r="D2547" s="91" t="s">
        <v>6249</v>
      </c>
      <c r="E2547" s="92">
        <v>8.0299999999999994</v>
      </c>
      <c r="F2547" s="92">
        <v>1.1599999999999999</v>
      </c>
      <c r="G2547" s="92">
        <v>9.19</v>
      </c>
      <c r="H2547" s="68">
        <v>9</v>
      </c>
      <c r="I2547" s="68"/>
    </row>
    <row r="2548" spans="2:9" x14ac:dyDescent="0.3">
      <c r="B2548" s="89" t="s">
        <v>11306</v>
      </c>
      <c r="C2548" s="90" t="s">
        <v>11307</v>
      </c>
      <c r="D2548" s="91" t="s">
        <v>6249</v>
      </c>
      <c r="E2548" s="92">
        <v>46.18</v>
      </c>
      <c r="F2548" s="92">
        <v>14.56</v>
      </c>
      <c r="G2548" s="92">
        <v>60.74</v>
      </c>
      <c r="H2548" s="68">
        <v>9</v>
      </c>
      <c r="I2548" s="68"/>
    </row>
    <row r="2549" spans="2:9" x14ac:dyDescent="0.3">
      <c r="B2549" s="89" t="s">
        <v>11308</v>
      </c>
      <c r="C2549" s="90" t="s">
        <v>11309</v>
      </c>
      <c r="D2549" s="91" t="s">
        <v>6249</v>
      </c>
      <c r="E2549" s="92">
        <v>6.95</v>
      </c>
      <c r="F2549" s="92">
        <v>7.27</v>
      </c>
      <c r="G2549" s="92">
        <v>14.22</v>
      </c>
      <c r="H2549" s="68">
        <v>9</v>
      </c>
      <c r="I2549" s="68"/>
    </row>
    <row r="2550" spans="2:9" x14ac:dyDescent="0.3">
      <c r="B2550" s="89" t="s">
        <v>11310</v>
      </c>
      <c r="C2550" s="90" t="s">
        <v>11311</v>
      </c>
      <c r="D2550" s="91" t="s">
        <v>6249</v>
      </c>
      <c r="E2550" s="92">
        <v>8.08</v>
      </c>
      <c r="F2550" s="92">
        <v>7.27</v>
      </c>
      <c r="G2550" s="92">
        <v>15.35</v>
      </c>
      <c r="H2550" s="68">
        <v>9</v>
      </c>
      <c r="I2550" s="68"/>
    </row>
    <row r="2551" spans="2:9" x14ac:dyDescent="0.3">
      <c r="B2551" s="89" t="s">
        <v>11312</v>
      </c>
      <c r="C2551" s="90" t="s">
        <v>11313</v>
      </c>
      <c r="D2551" s="91" t="s">
        <v>6249</v>
      </c>
      <c r="E2551" s="92">
        <v>427.03</v>
      </c>
      <c r="F2551" s="92">
        <v>36.39</v>
      </c>
      <c r="G2551" s="92">
        <v>463.42</v>
      </c>
      <c r="H2551" s="68">
        <v>9</v>
      </c>
      <c r="I2551" s="68"/>
    </row>
    <row r="2552" spans="2:9" x14ac:dyDescent="0.3">
      <c r="B2552" s="89" t="s">
        <v>11314</v>
      </c>
      <c r="C2552" s="90" t="s">
        <v>11315</v>
      </c>
      <c r="D2552" s="91" t="s">
        <v>6249</v>
      </c>
      <c r="E2552" s="92">
        <v>25.57</v>
      </c>
      <c r="F2552" s="92">
        <v>16.27</v>
      </c>
      <c r="G2552" s="92">
        <v>41.84</v>
      </c>
      <c r="H2552" s="68">
        <v>9</v>
      </c>
      <c r="I2552" s="68"/>
    </row>
    <row r="2553" spans="2:9" x14ac:dyDescent="0.3">
      <c r="B2553" s="89" t="s">
        <v>11316</v>
      </c>
      <c r="C2553" s="90" t="s">
        <v>11317</v>
      </c>
      <c r="D2553" s="91" t="s">
        <v>6249</v>
      </c>
      <c r="E2553" s="92">
        <v>22.45</v>
      </c>
      <c r="F2553" s="92">
        <v>16.27</v>
      </c>
      <c r="G2553" s="92">
        <v>38.72</v>
      </c>
      <c r="H2553" s="68">
        <v>9</v>
      </c>
      <c r="I2553" s="68"/>
    </row>
    <row r="2554" spans="2:9" x14ac:dyDescent="0.3">
      <c r="B2554" s="89" t="s">
        <v>11318</v>
      </c>
      <c r="C2554" s="90" t="s">
        <v>11319</v>
      </c>
      <c r="D2554" s="91"/>
      <c r="E2554" s="92"/>
      <c r="F2554" s="92"/>
      <c r="G2554" s="92"/>
      <c r="H2554" s="68">
        <v>2</v>
      </c>
      <c r="I2554" s="68"/>
    </row>
    <row r="2555" spans="2:9" x14ac:dyDescent="0.3">
      <c r="B2555" s="89" t="s">
        <v>11320</v>
      </c>
      <c r="C2555" s="90" t="s">
        <v>11321</v>
      </c>
      <c r="D2555" s="91"/>
      <c r="E2555" s="92"/>
      <c r="F2555" s="92"/>
      <c r="G2555" s="92"/>
      <c r="H2555" s="68">
        <v>5</v>
      </c>
      <c r="I2555" s="68"/>
    </row>
    <row r="2556" spans="2:9" x14ac:dyDescent="0.3">
      <c r="B2556" s="89" t="s">
        <v>11322</v>
      </c>
      <c r="C2556" s="90" t="s">
        <v>11323</v>
      </c>
      <c r="D2556" s="91" t="s">
        <v>6249</v>
      </c>
      <c r="E2556" s="92">
        <v>20.239999999999998</v>
      </c>
      <c r="F2556" s="92">
        <v>2.9</v>
      </c>
      <c r="G2556" s="92">
        <v>23.14</v>
      </c>
      <c r="H2556" s="68">
        <v>9</v>
      </c>
      <c r="I2556" s="68"/>
    </row>
    <row r="2557" spans="2:9" x14ac:dyDescent="0.3">
      <c r="B2557" s="89" t="s">
        <v>11324</v>
      </c>
      <c r="C2557" s="90" t="s">
        <v>11325</v>
      </c>
      <c r="D2557" s="91" t="s">
        <v>6249</v>
      </c>
      <c r="E2557" s="92">
        <v>36.380000000000003</v>
      </c>
      <c r="F2557" s="92">
        <v>2.9</v>
      </c>
      <c r="G2557" s="92">
        <v>39.28</v>
      </c>
      <c r="H2557" s="68">
        <v>9</v>
      </c>
      <c r="I2557" s="68"/>
    </row>
    <row r="2558" spans="2:9" x14ac:dyDescent="0.3">
      <c r="B2558" s="89" t="s">
        <v>11326</v>
      </c>
      <c r="C2558" s="90" t="s">
        <v>11327</v>
      </c>
      <c r="D2558" s="91" t="s">
        <v>6249</v>
      </c>
      <c r="E2558" s="92">
        <v>77.19</v>
      </c>
      <c r="F2558" s="92">
        <v>2.9</v>
      </c>
      <c r="G2558" s="92">
        <v>80.09</v>
      </c>
      <c r="H2558" s="68">
        <v>9</v>
      </c>
      <c r="I2558" s="68"/>
    </row>
    <row r="2559" spans="2:9" x14ac:dyDescent="0.3">
      <c r="B2559" s="89" t="s">
        <v>11328</v>
      </c>
      <c r="C2559" s="90" t="s">
        <v>11329</v>
      </c>
      <c r="D2559" s="91" t="s">
        <v>6249</v>
      </c>
      <c r="E2559" s="92">
        <v>29.21</v>
      </c>
      <c r="F2559" s="92">
        <v>2.9</v>
      </c>
      <c r="G2559" s="92">
        <v>32.11</v>
      </c>
      <c r="H2559" s="68">
        <v>9</v>
      </c>
      <c r="I2559" s="68"/>
    </row>
    <row r="2560" spans="2:9" x14ac:dyDescent="0.3">
      <c r="B2560" s="89" t="s">
        <v>11330</v>
      </c>
      <c r="C2560" s="90" t="s">
        <v>11331</v>
      </c>
      <c r="D2560" s="91"/>
      <c r="E2560" s="92"/>
      <c r="F2560" s="92"/>
      <c r="G2560" s="92"/>
      <c r="H2560" s="68">
        <v>5</v>
      </c>
      <c r="I2560" s="68"/>
    </row>
    <row r="2561" spans="2:9" x14ac:dyDescent="0.3">
      <c r="B2561" s="89" t="s">
        <v>11332</v>
      </c>
      <c r="C2561" s="90" t="s">
        <v>11333</v>
      </c>
      <c r="D2561" s="91" t="s">
        <v>6249</v>
      </c>
      <c r="E2561" s="92">
        <v>4.1500000000000004</v>
      </c>
      <c r="F2561" s="92">
        <v>2.92</v>
      </c>
      <c r="G2561" s="92">
        <v>7.07</v>
      </c>
      <c r="H2561" s="68">
        <v>9</v>
      </c>
      <c r="I2561" s="68"/>
    </row>
    <row r="2562" spans="2:9" ht="28.8" x14ac:dyDescent="0.3">
      <c r="B2562" s="89" t="s">
        <v>11334</v>
      </c>
      <c r="C2562" s="90" t="s">
        <v>11335</v>
      </c>
      <c r="D2562" s="91" t="s">
        <v>6357</v>
      </c>
      <c r="E2562" s="92">
        <v>113.1</v>
      </c>
      <c r="F2562" s="92">
        <v>14.56</v>
      </c>
      <c r="G2562" s="92">
        <v>127.66</v>
      </c>
      <c r="H2562" s="68">
        <v>9</v>
      </c>
      <c r="I2562" s="68"/>
    </row>
    <row r="2563" spans="2:9" x14ac:dyDescent="0.3">
      <c r="B2563" s="89" t="s">
        <v>11336</v>
      </c>
      <c r="C2563" s="90" t="s">
        <v>11337</v>
      </c>
      <c r="D2563" s="91"/>
      <c r="E2563" s="92"/>
      <c r="F2563" s="92"/>
      <c r="G2563" s="92"/>
      <c r="H2563" s="68">
        <v>5</v>
      </c>
      <c r="I2563" s="68"/>
    </row>
    <row r="2564" spans="2:9" x14ac:dyDescent="0.3">
      <c r="B2564" s="89" t="s">
        <v>11338</v>
      </c>
      <c r="C2564" s="90" t="s">
        <v>11339</v>
      </c>
      <c r="D2564" s="91" t="s">
        <v>6249</v>
      </c>
      <c r="E2564" s="92">
        <v>118.52</v>
      </c>
      <c r="F2564" s="92">
        <v>2.9</v>
      </c>
      <c r="G2564" s="92">
        <v>121.42</v>
      </c>
      <c r="H2564" s="68">
        <v>9</v>
      </c>
      <c r="I2564" s="68"/>
    </row>
    <row r="2565" spans="2:9" x14ac:dyDescent="0.3">
      <c r="B2565" s="89" t="s">
        <v>11340</v>
      </c>
      <c r="C2565" s="90" t="s">
        <v>11341</v>
      </c>
      <c r="D2565" s="91" t="s">
        <v>6249</v>
      </c>
      <c r="E2565" s="92">
        <v>122.68</v>
      </c>
      <c r="F2565" s="92">
        <v>2.9</v>
      </c>
      <c r="G2565" s="92">
        <v>125.58</v>
      </c>
      <c r="H2565" s="68">
        <v>9</v>
      </c>
      <c r="I2565" s="68"/>
    </row>
    <row r="2566" spans="2:9" x14ac:dyDescent="0.3">
      <c r="B2566" s="89" t="s">
        <v>11342</v>
      </c>
      <c r="C2566" s="90" t="s">
        <v>11343</v>
      </c>
      <c r="D2566" s="91" t="s">
        <v>6249</v>
      </c>
      <c r="E2566" s="92">
        <v>84.8</v>
      </c>
      <c r="F2566" s="92">
        <v>2.9</v>
      </c>
      <c r="G2566" s="92">
        <v>87.7</v>
      </c>
      <c r="H2566" s="68">
        <v>9</v>
      </c>
      <c r="I2566" s="68"/>
    </row>
    <row r="2567" spans="2:9" x14ac:dyDescent="0.3">
      <c r="B2567" s="89" t="s">
        <v>11344</v>
      </c>
      <c r="C2567" s="90" t="s">
        <v>11345</v>
      </c>
      <c r="D2567" s="91"/>
      <c r="E2567" s="92"/>
      <c r="F2567" s="92"/>
      <c r="G2567" s="92"/>
      <c r="H2567" s="68">
        <v>5</v>
      </c>
      <c r="I2567" s="68"/>
    </row>
    <row r="2568" spans="2:9" x14ac:dyDescent="0.3">
      <c r="B2568" s="89" t="s">
        <v>11346</v>
      </c>
      <c r="C2568" s="90" t="s">
        <v>11347</v>
      </c>
      <c r="D2568" s="91" t="s">
        <v>6249</v>
      </c>
      <c r="E2568" s="92">
        <v>27.16</v>
      </c>
      <c r="F2568" s="92">
        <v>2.9</v>
      </c>
      <c r="G2568" s="92">
        <v>30.06</v>
      </c>
      <c r="H2568" s="68">
        <v>9</v>
      </c>
      <c r="I2568" s="68"/>
    </row>
    <row r="2569" spans="2:9" x14ac:dyDescent="0.3">
      <c r="B2569" s="89" t="s">
        <v>11348</v>
      </c>
      <c r="C2569" s="90" t="s">
        <v>11349</v>
      </c>
      <c r="D2569" s="91" t="s">
        <v>6249</v>
      </c>
      <c r="E2569" s="92">
        <v>19.899999999999999</v>
      </c>
      <c r="F2569" s="92">
        <v>2.9</v>
      </c>
      <c r="G2569" s="92">
        <v>22.8</v>
      </c>
      <c r="H2569" s="68">
        <v>9</v>
      </c>
      <c r="I2569" s="68"/>
    </row>
    <row r="2570" spans="2:9" x14ac:dyDescent="0.3">
      <c r="B2570" s="89" t="s">
        <v>11350</v>
      </c>
      <c r="C2570" s="90" t="s">
        <v>11351</v>
      </c>
      <c r="D2570" s="91" t="s">
        <v>6249</v>
      </c>
      <c r="E2570" s="92">
        <v>14.33</v>
      </c>
      <c r="F2570" s="92">
        <v>2.9</v>
      </c>
      <c r="G2570" s="92">
        <v>17.23</v>
      </c>
      <c r="H2570" s="68">
        <v>9</v>
      </c>
      <c r="I2570" s="68"/>
    </row>
    <row r="2571" spans="2:9" x14ac:dyDescent="0.3">
      <c r="B2571" s="89" t="s">
        <v>11352</v>
      </c>
      <c r="C2571" s="90" t="s">
        <v>11353</v>
      </c>
      <c r="D2571" s="91"/>
      <c r="E2571" s="92"/>
      <c r="F2571" s="92"/>
      <c r="G2571" s="92"/>
      <c r="H2571" s="68">
        <v>5</v>
      </c>
      <c r="I2571" s="68"/>
    </row>
    <row r="2572" spans="2:9" x14ac:dyDescent="0.3">
      <c r="B2572" s="89" t="s">
        <v>11354</v>
      </c>
      <c r="C2572" s="90" t="s">
        <v>11355</v>
      </c>
      <c r="D2572" s="91" t="s">
        <v>6249</v>
      </c>
      <c r="E2572" s="92">
        <v>20.190000000000001</v>
      </c>
      <c r="F2572" s="92">
        <v>2.9</v>
      </c>
      <c r="G2572" s="92">
        <v>23.09</v>
      </c>
      <c r="H2572" s="68">
        <v>9</v>
      </c>
      <c r="I2572" s="68"/>
    </row>
    <row r="2573" spans="2:9" x14ac:dyDescent="0.3">
      <c r="B2573" s="89" t="s">
        <v>11356</v>
      </c>
      <c r="C2573" s="90" t="s">
        <v>11357</v>
      </c>
      <c r="D2573" s="91" t="s">
        <v>6249</v>
      </c>
      <c r="E2573" s="92">
        <v>9.98</v>
      </c>
      <c r="F2573" s="92">
        <v>2.9</v>
      </c>
      <c r="G2573" s="92">
        <v>12.88</v>
      </c>
      <c r="H2573" s="68">
        <v>9</v>
      </c>
      <c r="I2573" s="68"/>
    </row>
    <row r="2574" spans="2:9" x14ac:dyDescent="0.3">
      <c r="B2574" s="89" t="s">
        <v>11358</v>
      </c>
      <c r="C2574" s="90" t="s">
        <v>11359</v>
      </c>
      <c r="D2574" s="91" t="s">
        <v>6249</v>
      </c>
      <c r="E2574" s="92">
        <v>9.66</v>
      </c>
      <c r="F2574" s="92">
        <v>2.9</v>
      </c>
      <c r="G2574" s="92">
        <v>12.56</v>
      </c>
      <c r="H2574" s="68">
        <v>9</v>
      </c>
      <c r="I2574" s="68"/>
    </row>
    <row r="2575" spans="2:9" x14ac:dyDescent="0.3">
      <c r="B2575" s="89" t="s">
        <v>11360</v>
      </c>
      <c r="C2575" s="90" t="s">
        <v>11361</v>
      </c>
      <c r="D2575" s="91" t="s">
        <v>6249</v>
      </c>
      <c r="E2575" s="92">
        <v>11.62</v>
      </c>
      <c r="F2575" s="92">
        <v>2.9</v>
      </c>
      <c r="G2575" s="92">
        <v>14.52</v>
      </c>
      <c r="H2575" s="68">
        <v>9</v>
      </c>
      <c r="I2575" s="68"/>
    </row>
    <row r="2576" spans="2:9" x14ac:dyDescent="0.3">
      <c r="B2576" s="89" t="s">
        <v>11362</v>
      </c>
      <c r="C2576" s="90" t="s">
        <v>11363</v>
      </c>
      <c r="D2576" s="91" t="s">
        <v>6249</v>
      </c>
      <c r="E2576" s="92">
        <v>9.58</v>
      </c>
      <c r="F2576" s="92">
        <v>2.9</v>
      </c>
      <c r="G2576" s="92">
        <v>12.48</v>
      </c>
      <c r="H2576" s="68">
        <v>9</v>
      </c>
      <c r="I2576" s="68"/>
    </row>
    <row r="2577" spans="2:9" ht="28.8" x14ac:dyDescent="0.3">
      <c r="B2577" s="89" t="s">
        <v>11364</v>
      </c>
      <c r="C2577" s="90" t="s">
        <v>11365</v>
      </c>
      <c r="D2577" s="91" t="s">
        <v>6249</v>
      </c>
      <c r="E2577" s="92">
        <v>13.93</v>
      </c>
      <c r="F2577" s="92">
        <v>2.9</v>
      </c>
      <c r="G2577" s="92">
        <v>16.829999999999998</v>
      </c>
      <c r="H2577" s="68">
        <v>9</v>
      </c>
      <c r="I2577" s="68"/>
    </row>
    <row r="2578" spans="2:9" ht="28.8" x14ac:dyDescent="0.3">
      <c r="B2578" s="89" t="s">
        <v>11366</v>
      </c>
      <c r="C2578" s="90" t="s">
        <v>11367</v>
      </c>
      <c r="D2578" s="91" t="s">
        <v>6249</v>
      </c>
      <c r="E2578" s="92">
        <v>7.55</v>
      </c>
      <c r="F2578" s="92">
        <v>2.9</v>
      </c>
      <c r="G2578" s="92">
        <v>10.45</v>
      </c>
      <c r="H2578" s="68">
        <v>9</v>
      </c>
      <c r="I2578" s="68"/>
    </row>
    <row r="2579" spans="2:9" ht="28.8" x14ac:dyDescent="0.3">
      <c r="B2579" s="89" t="s">
        <v>11368</v>
      </c>
      <c r="C2579" s="90" t="s">
        <v>11369</v>
      </c>
      <c r="D2579" s="91" t="s">
        <v>6249</v>
      </c>
      <c r="E2579" s="92">
        <v>13.74</v>
      </c>
      <c r="F2579" s="92">
        <v>2.9</v>
      </c>
      <c r="G2579" s="92">
        <v>16.64</v>
      </c>
      <c r="H2579" s="68">
        <v>9</v>
      </c>
      <c r="I2579" s="68"/>
    </row>
    <row r="2580" spans="2:9" ht="28.8" x14ac:dyDescent="0.3">
      <c r="B2580" s="89" t="s">
        <v>11370</v>
      </c>
      <c r="C2580" s="90" t="s">
        <v>11371</v>
      </c>
      <c r="D2580" s="91" t="s">
        <v>6249</v>
      </c>
      <c r="E2580" s="92">
        <v>13.59</v>
      </c>
      <c r="F2580" s="92">
        <v>2.9</v>
      </c>
      <c r="G2580" s="92">
        <v>16.489999999999998</v>
      </c>
      <c r="H2580" s="68">
        <v>9</v>
      </c>
      <c r="I2580" s="68"/>
    </row>
    <row r="2581" spans="2:9" ht="28.8" x14ac:dyDescent="0.3">
      <c r="B2581" s="89" t="s">
        <v>11372</v>
      </c>
      <c r="C2581" s="90" t="s">
        <v>11373</v>
      </c>
      <c r="D2581" s="91" t="s">
        <v>6249</v>
      </c>
      <c r="E2581" s="92">
        <v>18.21</v>
      </c>
      <c r="F2581" s="92">
        <v>2.9</v>
      </c>
      <c r="G2581" s="92">
        <v>21.11</v>
      </c>
      <c r="H2581" s="68">
        <v>9</v>
      </c>
      <c r="I2581" s="68"/>
    </row>
    <row r="2582" spans="2:9" ht="28.8" x14ac:dyDescent="0.3">
      <c r="B2582" s="89" t="s">
        <v>11374</v>
      </c>
      <c r="C2582" s="90" t="s">
        <v>11375</v>
      </c>
      <c r="D2582" s="91" t="s">
        <v>6249</v>
      </c>
      <c r="E2582" s="92">
        <v>12.72</v>
      </c>
      <c r="F2582" s="92">
        <v>2.9</v>
      </c>
      <c r="G2582" s="92">
        <v>15.62</v>
      </c>
      <c r="H2582" s="68">
        <v>9</v>
      </c>
      <c r="I2582" s="68"/>
    </row>
    <row r="2583" spans="2:9" x14ac:dyDescent="0.3">
      <c r="B2583" s="89" t="s">
        <v>11376</v>
      </c>
      <c r="C2583" s="90" t="s">
        <v>11377</v>
      </c>
      <c r="D2583" s="91" t="s">
        <v>6249</v>
      </c>
      <c r="E2583" s="92">
        <v>29.04</v>
      </c>
      <c r="F2583" s="92">
        <v>2.9</v>
      </c>
      <c r="G2583" s="92">
        <v>31.94</v>
      </c>
      <c r="H2583" s="68">
        <v>9</v>
      </c>
      <c r="I2583" s="68"/>
    </row>
    <row r="2584" spans="2:9" x14ac:dyDescent="0.3">
      <c r="B2584" s="89" t="s">
        <v>11378</v>
      </c>
      <c r="C2584" s="90" t="s">
        <v>11379</v>
      </c>
      <c r="D2584" s="91" t="s">
        <v>6249</v>
      </c>
      <c r="E2584" s="92">
        <v>14.8</v>
      </c>
      <c r="F2584" s="92">
        <v>2.9</v>
      </c>
      <c r="G2584" s="92">
        <v>17.7</v>
      </c>
      <c r="H2584" s="68">
        <v>9</v>
      </c>
      <c r="I2584" s="68"/>
    </row>
    <row r="2585" spans="2:9" x14ac:dyDescent="0.3">
      <c r="B2585" s="89" t="s">
        <v>11380</v>
      </c>
      <c r="C2585" s="90" t="s">
        <v>11381</v>
      </c>
      <c r="D2585" s="91" t="s">
        <v>6249</v>
      </c>
      <c r="E2585" s="92">
        <v>15.27</v>
      </c>
      <c r="F2585" s="92">
        <v>2.9</v>
      </c>
      <c r="G2585" s="92">
        <v>18.170000000000002</v>
      </c>
      <c r="H2585" s="68">
        <v>9</v>
      </c>
      <c r="I2585" s="68"/>
    </row>
    <row r="2586" spans="2:9" x14ac:dyDescent="0.3">
      <c r="B2586" s="89" t="s">
        <v>11382</v>
      </c>
      <c r="C2586" s="90" t="s">
        <v>11383</v>
      </c>
      <c r="D2586" s="91" t="s">
        <v>6249</v>
      </c>
      <c r="E2586" s="92">
        <v>39.14</v>
      </c>
      <c r="F2586" s="92">
        <v>2.9</v>
      </c>
      <c r="G2586" s="92">
        <v>42.04</v>
      </c>
      <c r="H2586" s="68">
        <v>9</v>
      </c>
      <c r="I2586" s="68"/>
    </row>
    <row r="2587" spans="2:9" x14ac:dyDescent="0.3">
      <c r="B2587" s="89" t="s">
        <v>11384</v>
      </c>
      <c r="C2587" s="90" t="s">
        <v>11385</v>
      </c>
      <c r="D2587" s="91" t="s">
        <v>6249</v>
      </c>
      <c r="E2587" s="92">
        <v>15.52</v>
      </c>
      <c r="F2587" s="92">
        <v>2.9</v>
      </c>
      <c r="G2587" s="92">
        <v>18.420000000000002</v>
      </c>
      <c r="H2587" s="68">
        <v>9</v>
      </c>
      <c r="I2587" s="68"/>
    </row>
    <row r="2588" spans="2:9" x14ac:dyDescent="0.3">
      <c r="B2588" s="89" t="s">
        <v>11386</v>
      </c>
      <c r="C2588" s="90" t="s">
        <v>11387</v>
      </c>
      <c r="D2588" s="91"/>
      <c r="E2588" s="92"/>
      <c r="F2588" s="92"/>
      <c r="G2588" s="92"/>
      <c r="H2588" s="68">
        <v>5</v>
      </c>
      <c r="I2588" s="68"/>
    </row>
    <row r="2589" spans="2:9" x14ac:dyDescent="0.3">
      <c r="B2589" s="89" t="s">
        <v>11388</v>
      </c>
      <c r="C2589" s="90" t="s">
        <v>11389</v>
      </c>
      <c r="D2589" s="91" t="s">
        <v>6249</v>
      </c>
      <c r="E2589" s="92">
        <v>20.46</v>
      </c>
      <c r="F2589" s="92">
        <v>7.27</v>
      </c>
      <c r="G2589" s="92">
        <v>27.73</v>
      </c>
      <c r="H2589" s="68">
        <v>9</v>
      </c>
      <c r="I2589" s="68"/>
    </row>
    <row r="2590" spans="2:9" ht="28.8" x14ac:dyDescent="0.3">
      <c r="B2590" s="89" t="s">
        <v>11390</v>
      </c>
      <c r="C2590" s="90" t="s">
        <v>11391</v>
      </c>
      <c r="D2590" s="91" t="s">
        <v>6249</v>
      </c>
      <c r="E2590" s="92">
        <v>86.62</v>
      </c>
      <c r="F2590" s="92">
        <v>7.27</v>
      </c>
      <c r="G2590" s="92">
        <v>93.89</v>
      </c>
      <c r="H2590" s="68">
        <v>9</v>
      </c>
      <c r="I2590" s="68"/>
    </row>
    <row r="2591" spans="2:9" ht="28.8" x14ac:dyDescent="0.3">
      <c r="B2591" s="89" t="s">
        <v>11392</v>
      </c>
      <c r="C2591" s="90" t="s">
        <v>11393</v>
      </c>
      <c r="D2591" s="91" t="s">
        <v>6249</v>
      </c>
      <c r="E2591" s="92">
        <v>120.59</v>
      </c>
      <c r="F2591" s="92">
        <v>7.27</v>
      </c>
      <c r="G2591" s="92">
        <v>127.86</v>
      </c>
      <c r="H2591" s="68">
        <v>9</v>
      </c>
      <c r="I2591" s="68"/>
    </row>
    <row r="2592" spans="2:9" ht="28.8" x14ac:dyDescent="0.3">
      <c r="B2592" s="89" t="s">
        <v>11394</v>
      </c>
      <c r="C2592" s="90" t="s">
        <v>11395</v>
      </c>
      <c r="D2592" s="91" t="s">
        <v>6249</v>
      </c>
      <c r="E2592" s="92">
        <v>153.36000000000001</v>
      </c>
      <c r="F2592" s="92">
        <v>7.27</v>
      </c>
      <c r="G2592" s="92">
        <v>160.63</v>
      </c>
      <c r="H2592" s="68">
        <v>9</v>
      </c>
      <c r="I2592" s="68"/>
    </row>
    <row r="2593" spans="2:9" ht="28.8" x14ac:dyDescent="0.3">
      <c r="B2593" s="89" t="s">
        <v>11396</v>
      </c>
      <c r="C2593" s="90" t="s">
        <v>11397</v>
      </c>
      <c r="D2593" s="91" t="s">
        <v>6249</v>
      </c>
      <c r="E2593" s="92">
        <v>403.08</v>
      </c>
      <c r="F2593" s="92">
        <v>7.27</v>
      </c>
      <c r="G2593" s="92">
        <v>410.35</v>
      </c>
      <c r="H2593" s="68">
        <v>9</v>
      </c>
      <c r="I2593" s="68"/>
    </row>
    <row r="2594" spans="2:9" ht="28.8" x14ac:dyDescent="0.3">
      <c r="B2594" s="89" t="s">
        <v>11398</v>
      </c>
      <c r="C2594" s="90" t="s">
        <v>11399</v>
      </c>
      <c r="D2594" s="91" t="s">
        <v>6249</v>
      </c>
      <c r="E2594" s="92">
        <v>84.23</v>
      </c>
      <c r="F2594" s="92">
        <v>7.27</v>
      </c>
      <c r="G2594" s="92">
        <v>91.5</v>
      </c>
      <c r="H2594" s="68">
        <v>9</v>
      </c>
      <c r="I2594" s="68"/>
    </row>
    <row r="2595" spans="2:9" ht="28.8" x14ac:dyDescent="0.3">
      <c r="B2595" s="89" t="s">
        <v>11400</v>
      </c>
      <c r="C2595" s="90" t="s">
        <v>11401</v>
      </c>
      <c r="D2595" s="91" t="s">
        <v>6249</v>
      </c>
      <c r="E2595" s="92">
        <v>88.64</v>
      </c>
      <c r="F2595" s="92">
        <v>7.27</v>
      </c>
      <c r="G2595" s="92">
        <v>95.91</v>
      </c>
      <c r="H2595" s="68">
        <v>9</v>
      </c>
      <c r="I2595" s="68"/>
    </row>
    <row r="2596" spans="2:9" ht="28.8" x14ac:dyDescent="0.3">
      <c r="B2596" s="89" t="s">
        <v>11402</v>
      </c>
      <c r="C2596" s="90" t="s">
        <v>11403</v>
      </c>
      <c r="D2596" s="91" t="s">
        <v>6249</v>
      </c>
      <c r="E2596" s="92">
        <v>109.73</v>
      </c>
      <c r="F2596" s="92">
        <v>7.27</v>
      </c>
      <c r="G2596" s="92">
        <v>117</v>
      </c>
      <c r="H2596" s="68">
        <v>9</v>
      </c>
      <c r="I2596" s="68"/>
    </row>
    <row r="2597" spans="2:9" ht="28.8" x14ac:dyDescent="0.3">
      <c r="B2597" s="89" t="s">
        <v>11404</v>
      </c>
      <c r="C2597" s="90" t="s">
        <v>11405</v>
      </c>
      <c r="D2597" s="91" t="s">
        <v>6249</v>
      </c>
      <c r="E2597" s="92">
        <v>114.65</v>
      </c>
      <c r="F2597" s="92">
        <v>7.27</v>
      </c>
      <c r="G2597" s="92">
        <v>121.92</v>
      </c>
      <c r="H2597" s="68">
        <v>9</v>
      </c>
      <c r="I2597" s="68"/>
    </row>
    <row r="2598" spans="2:9" x14ac:dyDescent="0.3">
      <c r="B2598" s="89" t="s">
        <v>11406</v>
      </c>
      <c r="C2598" s="90" t="s">
        <v>11407</v>
      </c>
      <c r="D2598" s="91"/>
      <c r="E2598" s="92"/>
      <c r="F2598" s="92"/>
      <c r="G2598" s="92"/>
      <c r="H2598" s="68">
        <v>5</v>
      </c>
      <c r="I2598" s="68"/>
    </row>
    <row r="2599" spans="2:9" ht="43.2" x14ac:dyDescent="0.3">
      <c r="B2599" s="89" t="s">
        <v>11408</v>
      </c>
      <c r="C2599" s="90" t="s">
        <v>11409</v>
      </c>
      <c r="D2599" s="91" t="s">
        <v>6249</v>
      </c>
      <c r="E2599" s="92">
        <v>32.17</v>
      </c>
      <c r="F2599" s="92">
        <v>14.56</v>
      </c>
      <c r="G2599" s="92">
        <v>46.73</v>
      </c>
      <c r="H2599" s="68">
        <v>9</v>
      </c>
      <c r="I2599" s="68"/>
    </row>
    <row r="2600" spans="2:9" ht="43.2" x14ac:dyDescent="0.3">
      <c r="B2600" s="89" t="s">
        <v>11410</v>
      </c>
      <c r="C2600" s="90" t="s">
        <v>11411</v>
      </c>
      <c r="D2600" s="91" t="s">
        <v>6249</v>
      </c>
      <c r="E2600" s="92">
        <v>66.540000000000006</v>
      </c>
      <c r="F2600" s="92">
        <v>7.27</v>
      </c>
      <c r="G2600" s="92">
        <v>73.81</v>
      </c>
      <c r="H2600" s="68">
        <v>9</v>
      </c>
      <c r="I2600" s="68"/>
    </row>
    <row r="2601" spans="2:9" ht="43.2" x14ac:dyDescent="0.3">
      <c r="B2601" s="89" t="s">
        <v>11412</v>
      </c>
      <c r="C2601" s="90" t="s">
        <v>11413</v>
      </c>
      <c r="D2601" s="91" t="s">
        <v>6249</v>
      </c>
      <c r="E2601" s="92">
        <v>33.51</v>
      </c>
      <c r="F2601" s="92">
        <v>14.56</v>
      </c>
      <c r="G2601" s="92">
        <v>48.07</v>
      </c>
      <c r="H2601" s="68">
        <v>9</v>
      </c>
      <c r="I2601" s="68"/>
    </row>
    <row r="2602" spans="2:9" ht="43.2" x14ac:dyDescent="0.3">
      <c r="B2602" s="89" t="s">
        <v>11414</v>
      </c>
      <c r="C2602" s="90" t="s">
        <v>11415</v>
      </c>
      <c r="D2602" s="91" t="s">
        <v>6249</v>
      </c>
      <c r="E2602" s="92">
        <v>101.08</v>
      </c>
      <c r="F2602" s="92">
        <v>14.56</v>
      </c>
      <c r="G2602" s="92">
        <v>115.64</v>
      </c>
      <c r="H2602" s="68">
        <v>9</v>
      </c>
      <c r="I2602" s="68"/>
    </row>
    <row r="2603" spans="2:9" ht="28.8" x14ac:dyDescent="0.3">
      <c r="B2603" s="89" t="s">
        <v>11416</v>
      </c>
      <c r="C2603" s="90" t="s">
        <v>11417</v>
      </c>
      <c r="D2603" s="91" t="s">
        <v>6249</v>
      </c>
      <c r="E2603" s="92">
        <v>26.65</v>
      </c>
      <c r="F2603" s="92">
        <v>7.27</v>
      </c>
      <c r="G2603" s="92">
        <v>33.92</v>
      </c>
      <c r="H2603" s="68">
        <v>9</v>
      </c>
      <c r="I2603" s="68"/>
    </row>
    <row r="2604" spans="2:9" ht="28.8" x14ac:dyDescent="0.3">
      <c r="B2604" s="89" t="s">
        <v>11418</v>
      </c>
      <c r="C2604" s="90" t="s">
        <v>11419</v>
      </c>
      <c r="D2604" s="91" t="s">
        <v>6249</v>
      </c>
      <c r="E2604" s="92">
        <v>35.96</v>
      </c>
      <c r="F2604" s="92">
        <v>14.56</v>
      </c>
      <c r="G2604" s="92">
        <v>50.52</v>
      </c>
      <c r="H2604" s="68">
        <v>9</v>
      </c>
      <c r="I2604" s="68"/>
    </row>
    <row r="2605" spans="2:9" x14ac:dyDescent="0.3">
      <c r="B2605" s="89" t="s">
        <v>11420</v>
      </c>
      <c r="C2605" s="90" t="s">
        <v>11421</v>
      </c>
      <c r="D2605" s="91"/>
      <c r="E2605" s="92"/>
      <c r="F2605" s="92"/>
      <c r="G2605" s="92"/>
      <c r="H2605" s="68">
        <v>5</v>
      </c>
      <c r="I2605" s="68"/>
    </row>
    <row r="2606" spans="2:9" ht="28.8" x14ac:dyDescent="0.3">
      <c r="B2606" s="89" t="s">
        <v>11422</v>
      </c>
      <c r="C2606" s="90" t="s">
        <v>11423</v>
      </c>
      <c r="D2606" s="91" t="s">
        <v>6249</v>
      </c>
      <c r="E2606" s="92">
        <v>57.86</v>
      </c>
      <c r="F2606" s="92">
        <v>50.91</v>
      </c>
      <c r="G2606" s="92">
        <v>108.77</v>
      </c>
      <c r="H2606" s="68">
        <v>9</v>
      </c>
      <c r="I2606" s="68"/>
    </row>
    <row r="2607" spans="2:9" x14ac:dyDescent="0.3">
      <c r="B2607" s="89" t="s">
        <v>11424</v>
      </c>
      <c r="C2607" s="90" t="s">
        <v>11425</v>
      </c>
      <c r="D2607" s="91" t="s">
        <v>6249</v>
      </c>
      <c r="E2607" s="92">
        <v>659.88</v>
      </c>
      <c r="F2607" s="92">
        <v>50.91</v>
      </c>
      <c r="G2607" s="92">
        <v>710.79</v>
      </c>
      <c r="H2607" s="68">
        <v>9</v>
      </c>
      <c r="I2607" s="68"/>
    </row>
    <row r="2608" spans="2:9" x14ac:dyDescent="0.3">
      <c r="B2608" s="89" t="s">
        <v>11426</v>
      </c>
      <c r="C2608" s="90" t="s">
        <v>11427</v>
      </c>
      <c r="D2608" s="91" t="s">
        <v>6249</v>
      </c>
      <c r="E2608" s="92">
        <v>494.57</v>
      </c>
      <c r="F2608" s="92">
        <v>50.91</v>
      </c>
      <c r="G2608" s="92">
        <v>545.48</v>
      </c>
      <c r="H2608" s="68">
        <v>9</v>
      </c>
      <c r="I2608" s="68"/>
    </row>
    <row r="2609" spans="2:9" ht="28.8" x14ac:dyDescent="0.3">
      <c r="B2609" s="89" t="s">
        <v>11428</v>
      </c>
      <c r="C2609" s="90" t="s">
        <v>11429</v>
      </c>
      <c r="D2609" s="91" t="s">
        <v>6249</v>
      </c>
      <c r="E2609" s="92">
        <v>2048.9299999999998</v>
      </c>
      <c r="F2609" s="92">
        <v>218.2</v>
      </c>
      <c r="G2609" s="92">
        <v>2267.13</v>
      </c>
      <c r="H2609" s="68">
        <v>9</v>
      </c>
      <c r="I2609" s="68"/>
    </row>
    <row r="2610" spans="2:9" ht="28.8" x14ac:dyDescent="0.3">
      <c r="B2610" s="89" t="s">
        <v>11430</v>
      </c>
      <c r="C2610" s="90" t="s">
        <v>11431</v>
      </c>
      <c r="D2610" s="91" t="s">
        <v>6249</v>
      </c>
      <c r="E2610" s="92">
        <v>2713.19</v>
      </c>
      <c r="F2610" s="92">
        <v>80.959999999999994</v>
      </c>
      <c r="G2610" s="92">
        <v>2794.15</v>
      </c>
      <c r="H2610" s="68">
        <v>9</v>
      </c>
      <c r="I2610" s="68"/>
    </row>
    <row r="2611" spans="2:9" ht="28.8" x14ac:dyDescent="0.3">
      <c r="B2611" s="89" t="s">
        <v>11432</v>
      </c>
      <c r="C2611" s="90" t="s">
        <v>11433</v>
      </c>
      <c r="D2611" s="91" t="s">
        <v>6249</v>
      </c>
      <c r="E2611" s="92">
        <v>2090.1999999999998</v>
      </c>
      <c r="F2611" s="92">
        <v>80.959999999999994</v>
      </c>
      <c r="G2611" s="92">
        <v>2171.16</v>
      </c>
      <c r="H2611" s="68">
        <v>9</v>
      </c>
      <c r="I2611" s="68"/>
    </row>
    <row r="2612" spans="2:9" ht="28.8" x14ac:dyDescent="0.3">
      <c r="B2612" s="89" t="s">
        <v>11434</v>
      </c>
      <c r="C2612" s="90" t="s">
        <v>11435</v>
      </c>
      <c r="D2612" s="91" t="s">
        <v>6249</v>
      </c>
      <c r="E2612" s="92">
        <v>660.98</v>
      </c>
      <c r="F2612" s="92">
        <v>52.15</v>
      </c>
      <c r="G2612" s="92">
        <v>713.13</v>
      </c>
      <c r="H2612" s="68">
        <v>9</v>
      </c>
      <c r="I2612" s="68"/>
    </row>
    <row r="2613" spans="2:9" ht="28.8" x14ac:dyDescent="0.3">
      <c r="B2613" s="89" t="s">
        <v>11436</v>
      </c>
      <c r="C2613" s="90" t="s">
        <v>11437</v>
      </c>
      <c r="D2613" s="91" t="s">
        <v>6249</v>
      </c>
      <c r="E2613" s="92">
        <v>798.53</v>
      </c>
      <c r="F2613" s="92">
        <v>52.15</v>
      </c>
      <c r="G2613" s="92">
        <v>850.68</v>
      </c>
      <c r="H2613" s="68">
        <v>9</v>
      </c>
      <c r="I2613" s="68"/>
    </row>
    <row r="2614" spans="2:9" ht="28.8" x14ac:dyDescent="0.3">
      <c r="B2614" s="89" t="s">
        <v>11438</v>
      </c>
      <c r="C2614" s="90" t="s">
        <v>11439</v>
      </c>
      <c r="D2614" s="91" t="s">
        <v>6249</v>
      </c>
      <c r="E2614" s="92">
        <v>1326.49</v>
      </c>
      <c r="F2614" s="92">
        <v>80.959999999999994</v>
      </c>
      <c r="G2614" s="92">
        <v>1407.45</v>
      </c>
      <c r="H2614" s="68">
        <v>9</v>
      </c>
      <c r="I2614" s="68"/>
    </row>
    <row r="2615" spans="2:9" ht="28.8" x14ac:dyDescent="0.3">
      <c r="B2615" s="89" t="s">
        <v>11440</v>
      </c>
      <c r="C2615" s="90" t="s">
        <v>11441</v>
      </c>
      <c r="D2615" s="91" t="s">
        <v>6249</v>
      </c>
      <c r="E2615" s="92">
        <v>1245.6500000000001</v>
      </c>
      <c r="F2615" s="92">
        <v>367.4</v>
      </c>
      <c r="G2615" s="92">
        <v>1613.05</v>
      </c>
      <c r="H2615" s="68">
        <v>9</v>
      </c>
      <c r="I2615" s="68"/>
    </row>
    <row r="2616" spans="2:9" ht="28.8" x14ac:dyDescent="0.3">
      <c r="B2616" s="89" t="s">
        <v>11442</v>
      </c>
      <c r="C2616" s="90" t="s">
        <v>11443</v>
      </c>
      <c r="D2616" s="91" t="s">
        <v>6249</v>
      </c>
      <c r="E2616" s="92">
        <v>1064.76</v>
      </c>
      <c r="F2616" s="92">
        <v>80.959999999999994</v>
      </c>
      <c r="G2616" s="92">
        <v>1145.72</v>
      </c>
      <c r="H2616" s="68">
        <v>9</v>
      </c>
      <c r="I2616" s="68"/>
    </row>
    <row r="2617" spans="2:9" x14ac:dyDescent="0.3">
      <c r="B2617" s="89" t="s">
        <v>11444</v>
      </c>
      <c r="C2617" s="90" t="s">
        <v>11445</v>
      </c>
      <c r="D2617" s="91"/>
      <c r="E2617" s="92"/>
      <c r="F2617" s="92"/>
      <c r="G2617" s="92"/>
      <c r="H2617" s="68">
        <v>5</v>
      </c>
      <c r="I2617" s="68"/>
    </row>
    <row r="2618" spans="2:9" x14ac:dyDescent="0.3">
      <c r="B2618" s="89" t="s">
        <v>11446</v>
      </c>
      <c r="C2618" s="90" t="s">
        <v>11447</v>
      </c>
      <c r="D2618" s="91" t="s">
        <v>6249</v>
      </c>
      <c r="E2618" s="92">
        <v>555.17999999999995</v>
      </c>
      <c r="F2618" s="92">
        <v>25.46</v>
      </c>
      <c r="G2618" s="92">
        <v>580.64</v>
      </c>
      <c r="H2618" s="68">
        <v>9</v>
      </c>
      <c r="I2618" s="68"/>
    </row>
    <row r="2619" spans="2:9" x14ac:dyDescent="0.3">
      <c r="B2619" s="89" t="s">
        <v>11448</v>
      </c>
      <c r="C2619" s="90" t="s">
        <v>11449</v>
      </c>
      <c r="D2619" s="91" t="s">
        <v>6249</v>
      </c>
      <c r="E2619" s="92">
        <v>77.84</v>
      </c>
      <c r="F2619" s="92">
        <v>10.92</v>
      </c>
      <c r="G2619" s="92">
        <v>88.76</v>
      </c>
      <c r="H2619" s="68">
        <v>9</v>
      </c>
      <c r="I2619" s="68"/>
    </row>
    <row r="2620" spans="2:9" ht="28.8" x14ac:dyDescent="0.3">
      <c r="B2620" s="89" t="s">
        <v>11450</v>
      </c>
      <c r="C2620" s="90" t="s">
        <v>11451</v>
      </c>
      <c r="D2620" s="91" t="s">
        <v>6249</v>
      </c>
      <c r="E2620" s="92">
        <v>465.98</v>
      </c>
      <c r="F2620" s="92">
        <v>25.46</v>
      </c>
      <c r="G2620" s="92">
        <v>491.44</v>
      </c>
      <c r="H2620" s="68">
        <v>9</v>
      </c>
      <c r="I2620" s="68"/>
    </row>
    <row r="2621" spans="2:9" ht="28.8" x14ac:dyDescent="0.3">
      <c r="B2621" s="89" t="s">
        <v>11452</v>
      </c>
      <c r="C2621" s="90" t="s">
        <v>11453</v>
      </c>
      <c r="D2621" s="91" t="s">
        <v>6249</v>
      </c>
      <c r="E2621" s="92">
        <v>404.88</v>
      </c>
      <c r="F2621" s="92">
        <v>25.46</v>
      </c>
      <c r="G2621" s="92">
        <v>430.34</v>
      </c>
      <c r="H2621" s="68">
        <v>9</v>
      </c>
      <c r="I2621" s="68"/>
    </row>
    <row r="2622" spans="2:9" x14ac:dyDescent="0.3">
      <c r="B2622" s="89" t="s">
        <v>11454</v>
      </c>
      <c r="C2622" s="90" t="s">
        <v>11455</v>
      </c>
      <c r="D2622" s="91" t="s">
        <v>6249</v>
      </c>
      <c r="E2622" s="92">
        <v>79.69</v>
      </c>
      <c r="F2622" s="92">
        <v>10.92</v>
      </c>
      <c r="G2622" s="92">
        <v>90.61</v>
      </c>
      <c r="H2622" s="68">
        <v>9</v>
      </c>
      <c r="I2622" s="68"/>
    </row>
    <row r="2623" spans="2:9" x14ac:dyDescent="0.3">
      <c r="B2623" s="89" t="s">
        <v>11456</v>
      </c>
      <c r="C2623" s="90" t="s">
        <v>11457</v>
      </c>
      <c r="D2623" s="91" t="s">
        <v>6249</v>
      </c>
      <c r="E2623" s="92">
        <v>99.85</v>
      </c>
      <c r="F2623" s="92">
        <v>10.92</v>
      </c>
      <c r="G2623" s="92">
        <v>110.77</v>
      </c>
      <c r="H2623" s="68">
        <v>9</v>
      </c>
      <c r="I2623" s="68"/>
    </row>
    <row r="2624" spans="2:9" x14ac:dyDescent="0.3">
      <c r="B2624" s="89" t="s">
        <v>11458</v>
      </c>
      <c r="C2624" s="90" t="s">
        <v>11459</v>
      </c>
      <c r="D2624" s="91" t="s">
        <v>6249</v>
      </c>
      <c r="E2624" s="92">
        <v>6203.54</v>
      </c>
      <c r="F2624" s="92">
        <v>123.87</v>
      </c>
      <c r="G2624" s="92">
        <v>6327.41</v>
      </c>
      <c r="H2624" s="68">
        <v>9</v>
      </c>
      <c r="I2624" s="68"/>
    </row>
    <row r="2625" spans="2:9" ht="28.8" x14ac:dyDescent="0.3">
      <c r="B2625" s="89" t="s">
        <v>11460</v>
      </c>
      <c r="C2625" s="90" t="s">
        <v>11461</v>
      </c>
      <c r="D2625" s="91" t="s">
        <v>6249</v>
      </c>
      <c r="E2625" s="92">
        <v>1250.6099999999999</v>
      </c>
      <c r="F2625" s="92">
        <v>25.46</v>
      </c>
      <c r="G2625" s="92">
        <v>1276.07</v>
      </c>
      <c r="H2625" s="68">
        <v>9</v>
      </c>
      <c r="I2625" s="68"/>
    </row>
    <row r="2626" spans="2:9" ht="28.8" x14ac:dyDescent="0.3">
      <c r="B2626" s="89" t="s">
        <v>11462</v>
      </c>
      <c r="C2626" s="90" t="s">
        <v>11463</v>
      </c>
      <c r="D2626" s="91" t="s">
        <v>6249</v>
      </c>
      <c r="E2626" s="92">
        <v>786.48</v>
      </c>
      <c r="F2626" s="92">
        <v>25.46</v>
      </c>
      <c r="G2626" s="92">
        <v>811.94</v>
      </c>
      <c r="H2626" s="68">
        <v>9</v>
      </c>
      <c r="I2626" s="68"/>
    </row>
    <row r="2627" spans="2:9" x14ac:dyDescent="0.3">
      <c r="B2627" s="89" t="s">
        <v>11464</v>
      </c>
      <c r="C2627" s="90" t="s">
        <v>11465</v>
      </c>
      <c r="D2627" s="91" t="s">
        <v>6249</v>
      </c>
      <c r="E2627" s="92">
        <v>112.58</v>
      </c>
      <c r="F2627" s="92">
        <v>25.46</v>
      </c>
      <c r="G2627" s="92">
        <v>138.04</v>
      </c>
      <c r="H2627" s="68">
        <v>9</v>
      </c>
      <c r="I2627" s="68"/>
    </row>
    <row r="2628" spans="2:9" ht="28.8" x14ac:dyDescent="0.3">
      <c r="B2628" s="89" t="s">
        <v>11466</v>
      </c>
      <c r="C2628" s="90" t="s">
        <v>11467</v>
      </c>
      <c r="D2628" s="91" t="s">
        <v>6249</v>
      </c>
      <c r="E2628" s="92">
        <v>926.68</v>
      </c>
      <c r="F2628" s="92">
        <v>25.46</v>
      </c>
      <c r="G2628" s="92">
        <v>952.14</v>
      </c>
      <c r="H2628" s="68">
        <v>9</v>
      </c>
      <c r="I2628" s="68"/>
    </row>
    <row r="2629" spans="2:9" x14ac:dyDescent="0.3">
      <c r="B2629" s="89" t="s">
        <v>11468</v>
      </c>
      <c r="C2629" s="90" t="s">
        <v>11469</v>
      </c>
      <c r="D2629" s="91"/>
      <c r="E2629" s="92"/>
      <c r="F2629" s="92"/>
      <c r="G2629" s="92"/>
      <c r="H2629" s="68">
        <v>5</v>
      </c>
      <c r="I2629" s="68"/>
    </row>
    <row r="2630" spans="2:9" ht="28.8" x14ac:dyDescent="0.3">
      <c r="B2630" s="89" t="s">
        <v>11470</v>
      </c>
      <c r="C2630" s="90" t="s">
        <v>11471</v>
      </c>
      <c r="D2630" s="91" t="s">
        <v>6249</v>
      </c>
      <c r="E2630" s="92">
        <v>1184.69</v>
      </c>
      <c r="F2630" s="92">
        <v>18.2</v>
      </c>
      <c r="G2630" s="92">
        <v>1202.8900000000001</v>
      </c>
      <c r="H2630" s="68">
        <v>9</v>
      </c>
      <c r="I2630" s="68"/>
    </row>
    <row r="2631" spans="2:9" ht="28.8" x14ac:dyDescent="0.3">
      <c r="B2631" s="89" t="s">
        <v>11472</v>
      </c>
      <c r="C2631" s="90" t="s">
        <v>11473</v>
      </c>
      <c r="D2631" s="91" t="s">
        <v>6249</v>
      </c>
      <c r="E2631" s="92">
        <v>930.49</v>
      </c>
      <c r="F2631" s="92">
        <v>18.2</v>
      </c>
      <c r="G2631" s="92">
        <v>948.69</v>
      </c>
      <c r="H2631" s="68">
        <v>9</v>
      </c>
      <c r="I2631" s="68"/>
    </row>
    <row r="2632" spans="2:9" ht="28.8" x14ac:dyDescent="0.3">
      <c r="B2632" s="89" t="s">
        <v>11474</v>
      </c>
      <c r="C2632" s="90" t="s">
        <v>11475</v>
      </c>
      <c r="D2632" s="91" t="s">
        <v>6249</v>
      </c>
      <c r="E2632" s="92">
        <v>660.65</v>
      </c>
      <c r="F2632" s="92">
        <v>18.2</v>
      </c>
      <c r="G2632" s="92">
        <v>678.85</v>
      </c>
      <c r="H2632" s="68">
        <v>9</v>
      </c>
      <c r="I2632" s="68"/>
    </row>
    <row r="2633" spans="2:9" ht="28.8" x14ac:dyDescent="0.3">
      <c r="B2633" s="89" t="s">
        <v>11476</v>
      </c>
      <c r="C2633" s="90" t="s">
        <v>11477</v>
      </c>
      <c r="D2633" s="91" t="s">
        <v>6249</v>
      </c>
      <c r="E2633" s="92">
        <v>348.15</v>
      </c>
      <c r="F2633" s="92">
        <v>18.2</v>
      </c>
      <c r="G2633" s="92">
        <v>366.35</v>
      </c>
      <c r="H2633" s="68">
        <v>9</v>
      </c>
      <c r="I2633" s="68"/>
    </row>
    <row r="2634" spans="2:9" ht="28.8" x14ac:dyDescent="0.3">
      <c r="B2634" s="89" t="s">
        <v>11478</v>
      </c>
      <c r="C2634" s="90" t="s">
        <v>11479</v>
      </c>
      <c r="D2634" s="91" t="s">
        <v>6249</v>
      </c>
      <c r="E2634" s="92">
        <v>815.35</v>
      </c>
      <c r="F2634" s="92">
        <v>18.2</v>
      </c>
      <c r="G2634" s="92">
        <v>833.55</v>
      </c>
      <c r="H2634" s="68">
        <v>9</v>
      </c>
      <c r="I2634" s="68"/>
    </row>
    <row r="2635" spans="2:9" ht="28.8" x14ac:dyDescent="0.3">
      <c r="B2635" s="89" t="s">
        <v>11480</v>
      </c>
      <c r="C2635" s="90" t="s">
        <v>11481</v>
      </c>
      <c r="D2635" s="91" t="s">
        <v>6249</v>
      </c>
      <c r="E2635" s="92">
        <v>947.81</v>
      </c>
      <c r="F2635" s="92">
        <v>18.2</v>
      </c>
      <c r="G2635" s="92">
        <v>966.01</v>
      </c>
      <c r="H2635" s="68">
        <v>9</v>
      </c>
      <c r="I2635" s="68"/>
    </row>
    <row r="2636" spans="2:9" x14ac:dyDescent="0.3">
      <c r="B2636" s="89" t="s">
        <v>11482</v>
      </c>
      <c r="C2636" s="90" t="s">
        <v>11483</v>
      </c>
      <c r="D2636" s="91"/>
      <c r="E2636" s="92"/>
      <c r="F2636" s="92"/>
      <c r="G2636" s="92"/>
      <c r="H2636" s="68">
        <v>5</v>
      </c>
      <c r="I2636" s="68"/>
    </row>
    <row r="2637" spans="2:9" x14ac:dyDescent="0.3">
      <c r="B2637" s="89" t="s">
        <v>11484</v>
      </c>
      <c r="C2637" s="90" t="s">
        <v>11485</v>
      </c>
      <c r="D2637" s="91" t="s">
        <v>6249</v>
      </c>
      <c r="E2637" s="92">
        <v>303.82</v>
      </c>
      <c r="F2637" s="92">
        <v>14.56</v>
      </c>
      <c r="G2637" s="92">
        <v>318.38</v>
      </c>
      <c r="H2637" s="68">
        <v>9</v>
      </c>
      <c r="I2637" s="68"/>
    </row>
    <row r="2638" spans="2:9" ht="28.8" x14ac:dyDescent="0.3">
      <c r="B2638" s="89" t="s">
        <v>11486</v>
      </c>
      <c r="C2638" s="90" t="s">
        <v>11487</v>
      </c>
      <c r="D2638" s="91" t="s">
        <v>6249</v>
      </c>
      <c r="E2638" s="92">
        <v>250.17</v>
      </c>
      <c r="F2638" s="92">
        <v>14.56</v>
      </c>
      <c r="G2638" s="92">
        <v>264.73</v>
      </c>
      <c r="H2638" s="68">
        <v>9</v>
      </c>
      <c r="I2638" s="68"/>
    </row>
    <row r="2639" spans="2:9" ht="28.8" x14ac:dyDescent="0.3">
      <c r="B2639" s="89" t="s">
        <v>11488</v>
      </c>
      <c r="C2639" s="90" t="s">
        <v>11489</v>
      </c>
      <c r="D2639" s="91" t="s">
        <v>6249</v>
      </c>
      <c r="E2639" s="92">
        <v>200.73</v>
      </c>
      <c r="F2639" s="92">
        <v>14.56</v>
      </c>
      <c r="G2639" s="92">
        <v>215.29</v>
      </c>
      <c r="H2639" s="68">
        <v>9</v>
      </c>
      <c r="I2639" s="68"/>
    </row>
    <row r="2640" spans="2:9" x14ac:dyDescent="0.3">
      <c r="B2640" s="89" t="s">
        <v>11490</v>
      </c>
      <c r="C2640" s="90" t="s">
        <v>11491</v>
      </c>
      <c r="D2640" s="91" t="s">
        <v>6249</v>
      </c>
      <c r="E2640" s="92">
        <v>212.45</v>
      </c>
      <c r="F2640" s="92">
        <v>14.56</v>
      </c>
      <c r="G2640" s="92">
        <v>227.01</v>
      </c>
      <c r="H2640" s="68">
        <v>9</v>
      </c>
      <c r="I2640" s="68"/>
    </row>
    <row r="2641" spans="2:9" ht="28.8" x14ac:dyDescent="0.3">
      <c r="B2641" s="89" t="s">
        <v>11492</v>
      </c>
      <c r="C2641" s="90" t="s">
        <v>11493</v>
      </c>
      <c r="D2641" s="91" t="s">
        <v>6249</v>
      </c>
      <c r="E2641" s="92">
        <v>86.2</v>
      </c>
      <c r="F2641" s="92">
        <v>14.56</v>
      </c>
      <c r="G2641" s="92">
        <v>100.76</v>
      </c>
      <c r="H2641" s="68">
        <v>9</v>
      </c>
      <c r="I2641" s="68"/>
    </row>
    <row r="2642" spans="2:9" x14ac:dyDescent="0.3">
      <c r="B2642" s="89" t="s">
        <v>11494</v>
      </c>
      <c r="C2642" s="90" t="s">
        <v>11495</v>
      </c>
      <c r="D2642" s="91"/>
      <c r="E2642" s="92"/>
      <c r="F2642" s="92"/>
      <c r="G2642" s="92"/>
      <c r="H2642" s="68">
        <v>5</v>
      </c>
      <c r="I2642" s="68"/>
    </row>
    <row r="2643" spans="2:9" ht="28.8" x14ac:dyDescent="0.3">
      <c r="B2643" s="89" t="s">
        <v>11496</v>
      </c>
      <c r="C2643" s="90" t="s">
        <v>11497</v>
      </c>
      <c r="D2643" s="91" t="s">
        <v>6249</v>
      </c>
      <c r="E2643" s="92">
        <v>148.78</v>
      </c>
      <c r="F2643" s="92">
        <v>14.56</v>
      </c>
      <c r="G2643" s="92">
        <v>163.34</v>
      </c>
      <c r="H2643" s="68">
        <v>9</v>
      </c>
      <c r="I2643" s="68"/>
    </row>
    <row r="2644" spans="2:9" ht="28.8" x14ac:dyDescent="0.3">
      <c r="B2644" s="89" t="s">
        <v>11498</v>
      </c>
      <c r="C2644" s="90" t="s">
        <v>11499</v>
      </c>
      <c r="D2644" s="91" t="s">
        <v>6249</v>
      </c>
      <c r="E2644" s="92">
        <v>57.81</v>
      </c>
      <c r="F2644" s="92">
        <v>14.56</v>
      </c>
      <c r="G2644" s="92">
        <v>72.37</v>
      </c>
      <c r="H2644" s="68">
        <v>9</v>
      </c>
      <c r="I2644" s="68"/>
    </row>
    <row r="2645" spans="2:9" ht="28.8" x14ac:dyDescent="0.3">
      <c r="B2645" s="89" t="s">
        <v>11500</v>
      </c>
      <c r="C2645" s="90" t="s">
        <v>11501</v>
      </c>
      <c r="D2645" s="91" t="s">
        <v>6249</v>
      </c>
      <c r="E2645" s="92">
        <v>151.76</v>
      </c>
      <c r="F2645" s="92">
        <v>14.56</v>
      </c>
      <c r="G2645" s="92">
        <v>166.32</v>
      </c>
      <c r="H2645" s="68">
        <v>9</v>
      </c>
      <c r="I2645" s="68"/>
    </row>
    <row r="2646" spans="2:9" ht="28.8" x14ac:dyDescent="0.3">
      <c r="B2646" s="89" t="s">
        <v>11502</v>
      </c>
      <c r="C2646" s="90" t="s">
        <v>11503</v>
      </c>
      <c r="D2646" s="91" t="s">
        <v>6249</v>
      </c>
      <c r="E2646" s="92">
        <v>135.97999999999999</v>
      </c>
      <c r="F2646" s="92">
        <v>10.92</v>
      </c>
      <c r="G2646" s="92">
        <v>146.9</v>
      </c>
      <c r="H2646" s="68">
        <v>9</v>
      </c>
      <c r="I2646" s="68"/>
    </row>
    <row r="2647" spans="2:9" ht="28.8" x14ac:dyDescent="0.3">
      <c r="B2647" s="89" t="s">
        <v>11504</v>
      </c>
      <c r="C2647" s="90" t="s">
        <v>11505</v>
      </c>
      <c r="D2647" s="91" t="s">
        <v>6249</v>
      </c>
      <c r="E2647" s="92">
        <v>58.3</v>
      </c>
      <c r="F2647" s="92">
        <v>18.2</v>
      </c>
      <c r="G2647" s="92">
        <v>76.5</v>
      </c>
      <c r="H2647" s="68">
        <v>9</v>
      </c>
      <c r="I2647" s="68"/>
    </row>
    <row r="2648" spans="2:9" ht="28.8" x14ac:dyDescent="0.3">
      <c r="B2648" s="89" t="s">
        <v>11506</v>
      </c>
      <c r="C2648" s="90" t="s">
        <v>11507</v>
      </c>
      <c r="D2648" s="91" t="s">
        <v>6249</v>
      </c>
      <c r="E2648" s="92">
        <v>89.93</v>
      </c>
      <c r="F2648" s="92">
        <v>14.56</v>
      </c>
      <c r="G2648" s="92">
        <v>104.49</v>
      </c>
      <c r="H2648" s="68">
        <v>9</v>
      </c>
      <c r="I2648" s="68"/>
    </row>
    <row r="2649" spans="2:9" ht="28.8" x14ac:dyDescent="0.3">
      <c r="B2649" s="89" t="s">
        <v>11508</v>
      </c>
      <c r="C2649" s="90" t="s">
        <v>11509</v>
      </c>
      <c r="D2649" s="91" t="s">
        <v>6249</v>
      </c>
      <c r="E2649" s="92">
        <v>113.74</v>
      </c>
      <c r="F2649" s="92">
        <v>14.56</v>
      </c>
      <c r="G2649" s="92">
        <v>128.30000000000001</v>
      </c>
      <c r="H2649" s="68">
        <v>9</v>
      </c>
      <c r="I2649" s="68"/>
    </row>
    <row r="2650" spans="2:9" ht="43.2" x14ac:dyDescent="0.3">
      <c r="B2650" s="89" t="s">
        <v>11510</v>
      </c>
      <c r="C2650" s="90" t="s">
        <v>11511</v>
      </c>
      <c r="D2650" s="91" t="s">
        <v>6249</v>
      </c>
      <c r="E2650" s="92">
        <v>177.82</v>
      </c>
      <c r="F2650" s="92">
        <v>14.56</v>
      </c>
      <c r="G2650" s="92">
        <v>192.38</v>
      </c>
      <c r="H2650" s="68">
        <v>9</v>
      </c>
      <c r="I2650" s="68"/>
    </row>
    <row r="2651" spans="2:9" ht="28.8" x14ac:dyDescent="0.3">
      <c r="B2651" s="89" t="s">
        <v>11512</v>
      </c>
      <c r="C2651" s="90" t="s">
        <v>11513</v>
      </c>
      <c r="D2651" s="91" t="s">
        <v>6249</v>
      </c>
      <c r="E2651" s="92">
        <v>140.18</v>
      </c>
      <c r="F2651" s="92">
        <v>10.92</v>
      </c>
      <c r="G2651" s="92">
        <v>151.1</v>
      </c>
      <c r="H2651" s="68">
        <v>9</v>
      </c>
      <c r="I2651" s="68"/>
    </row>
    <row r="2652" spans="2:9" ht="28.8" x14ac:dyDescent="0.3">
      <c r="B2652" s="89" t="s">
        <v>11514</v>
      </c>
      <c r="C2652" s="90" t="s">
        <v>11515</v>
      </c>
      <c r="D2652" s="91" t="s">
        <v>6249</v>
      </c>
      <c r="E2652" s="92">
        <v>54.54</v>
      </c>
      <c r="F2652" s="92">
        <v>10.92</v>
      </c>
      <c r="G2652" s="92">
        <v>65.459999999999994</v>
      </c>
      <c r="H2652" s="68">
        <v>9</v>
      </c>
      <c r="I2652" s="68"/>
    </row>
    <row r="2653" spans="2:9" ht="28.8" x14ac:dyDescent="0.3">
      <c r="B2653" s="89" t="s">
        <v>11516</v>
      </c>
      <c r="C2653" s="90" t="s">
        <v>11517</v>
      </c>
      <c r="D2653" s="91" t="s">
        <v>6249</v>
      </c>
      <c r="E2653" s="92">
        <v>128.65</v>
      </c>
      <c r="F2653" s="92">
        <v>14.56</v>
      </c>
      <c r="G2653" s="92">
        <v>143.21</v>
      </c>
      <c r="H2653" s="68">
        <v>9</v>
      </c>
      <c r="I2653" s="68"/>
    </row>
    <row r="2654" spans="2:9" ht="28.8" x14ac:dyDescent="0.3">
      <c r="B2654" s="89" t="s">
        <v>11518</v>
      </c>
      <c r="C2654" s="90" t="s">
        <v>11519</v>
      </c>
      <c r="D2654" s="91" t="s">
        <v>6249</v>
      </c>
      <c r="E2654" s="92">
        <v>68.87</v>
      </c>
      <c r="F2654" s="92">
        <v>18.2</v>
      </c>
      <c r="G2654" s="92">
        <v>87.07</v>
      </c>
      <c r="H2654" s="68">
        <v>9</v>
      </c>
      <c r="I2654" s="68"/>
    </row>
    <row r="2655" spans="2:9" ht="28.8" x14ac:dyDescent="0.3">
      <c r="B2655" s="89" t="s">
        <v>11520</v>
      </c>
      <c r="C2655" s="90" t="s">
        <v>11521</v>
      </c>
      <c r="D2655" s="91" t="s">
        <v>6249</v>
      </c>
      <c r="E2655" s="92">
        <v>94.24</v>
      </c>
      <c r="F2655" s="92">
        <v>18.2</v>
      </c>
      <c r="G2655" s="92">
        <v>112.44</v>
      </c>
      <c r="H2655" s="68">
        <v>9</v>
      </c>
      <c r="I2655" s="68"/>
    </row>
    <row r="2656" spans="2:9" ht="28.8" x14ac:dyDescent="0.3">
      <c r="B2656" s="89" t="s">
        <v>11522</v>
      </c>
      <c r="C2656" s="90" t="s">
        <v>11523</v>
      </c>
      <c r="D2656" s="91" t="s">
        <v>6249</v>
      </c>
      <c r="E2656" s="92">
        <v>143.35</v>
      </c>
      <c r="F2656" s="92">
        <v>18.2</v>
      </c>
      <c r="G2656" s="92">
        <v>161.55000000000001</v>
      </c>
      <c r="H2656" s="68">
        <v>9</v>
      </c>
      <c r="I2656" s="68"/>
    </row>
    <row r="2657" spans="2:9" ht="28.8" x14ac:dyDescent="0.3">
      <c r="B2657" s="89" t="s">
        <v>11524</v>
      </c>
      <c r="C2657" s="90" t="s">
        <v>11525</v>
      </c>
      <c r="D2657" s="91" t="s">
        <v>6249</v>
      </c>
      <c r="E2657" s="92">
        <v>90.41</v>
      </c>
      <c r="F2657" s="92">
        <v>18.2</v>
      </c>
      <c r="G2657" s="92">
        <v>108.61</v>
      </c>
      <c r="H2657" s="68">
        <v>9</v>
      </c>
      <c r="I2657" s="68"/>
    </row>
    <row r="2658" spans="2:9" ht="28.8" x14ac:dyDescent="0.3">
      <c r="B2658" s="89" t="s">
        <v>11526</v>
      </c>
      <c r="C2658" s="90" t="s">
        <v>11527</v>
      </c>
      <c r="D2658" s="91" t="s">
        <v>6249</v>
      </c>
      <c r="E2658" s="92">
        <v>71.459999999999994</v>
      </c>
      <c r="F2658" s="92">
        <v>18.2</v>
      </c>
      <c r="G2658" s="92">
        <v>89.66</v>
      </c>
      <c r="H2658" s="68">
        <v>9</v>
      </c>
      <c r="I2658" s="68"/>
    </row>
    <row r="2659" spans="2:9" ht="28.8" x14ac:dyDescent="0.3">
      <c r="B2659" s="89" t="s">
        <v>11528</v>
      </c>
      <c r="C2659" s="90" t="s">
        <v>11529</v>
      </c>
      <c r="D2659" s="91" t="s">
        <v>6249</v>
      </c>
      <c r="E2659" s="92">
        <v>208.57</v>
      </c>
      <c r="F2659" s="92">
        <v>18.2</v>
      </c>
      <c r="G2659" s="92">
        <v>226.77</v>
      </c>
      <c r="H2659" s="68">
        <v>9</v>
      </c>
      <c r="I2659" s="68"/>
    </row>
    <row r="2660" spans="2:9" ht="28.8" x14ac:dyDescent="0.3">
      <c r="B2660" s="89" t="s">
        <v>11530</v>
      </c>
      <c r="C2660" s="90" t="s">
        <v>11531</v>
      </c>
      <c r="D2660" s="91" t="s">
        <v>6249</v>
      </c>
      <c r="E2660" s="92">
        <v>57.07</v>
      </c>
      <c r="F2660" s="92">
        <v>14.56</v>
      </c>
      <c r="G2660" s="92">
        <v>71.63</v>
      </c>
      <c r="H2660" s="68">
        <v>9</v>
      </c>
      <c r="I2660" s="68"/>
    </row>
    <row r="2661" spans="2:9" ht="28.8" x14ac:dyDescent="0.3">
      <c r="B2661" s="89" t="s">
        <v>11532</v>
      </c>
      <c r="C2661" s="90" t="s">
        <v>11533</v>
      </c>
      <c r="D2661" s="91" t="s">
        <v>6249</v>
      </c>
      <c r="E2661" s="92">
        <v>99.81</v>
      </c>
      <c r="F2661" s="92">
        <v>14.56</v>
      </c>
      <c r="G2661" s="92">
        <v>114.37</v>
      </c>
      <c r="H2661" s="68">
        <v>9</v>
      </c>
      <c r="I2661" s="68"/>
    </row>
    <row r="2662" spans="2:9" ht="43.2" x14ac:dyDescent="0.3">
      <c r="B2662" s="89" t="s">
        <v>11534</v>
      </c>
      <c r="C2662" s="90" t="s">
        <v>11535</v>
      </c>
      <c r="D2662" s="91" t="s">
        <v>6249</v>
      </c>
      <c r="E2662" s="92">
        <v>340.59</v>
      </c>
      <c r="F2662" s="92">
        <v>14.56</v>
      </c>
      <c r="G2662" s="92">
        <v>355.15</v>
      </c>
      <c r="H2662" s="68">
        <v>9</v>
      </c>
      <c r="I2662" s="68"/>
    </row>
    <row r="2663" spans="2:9" ht="28.8" x14ac:dyDescent="0.3">
      <c r="B2663" s="89" t="s">
        <v>11536</v>
      </c>
      <c r="C2663" s="90" t="s">
        <v>11537</v>
      </c>
      <c r="D2663" s="91" t="s">
        <v>6249</v>
      </c>
      <c r="E2663" s="92">
        <v>200.15</v>
      </c>
      <c r="F2663" s="92">
        <v>14.56</v>
      </c>
      <c r="G2663" s="92">
        <v>214.71</v>
      </c>
      <c r="H2663" s="68">
        <v>9</v>
      </c>
      <c r="I2663" s="68"/>
    </row>
    <row r="2664" spans="2:9" ht="28.8" x14ac:dyDescent="0.3">
      <c r="B2664" s="89" t="s">
        <v>11538</v>
      </c>
      <c r="C2664" s="90" t="s">
        <v>11539</v>
      </c>
      <c r="D2664" s="91" t="s">
        <v>6249</v>
      </c>
      <c r="E2664" s="92">
        <v>194.79</v>
      </c>
      <c r="F2664" s="92">
        <v>14.56</v>
      </c>
      <c r="G2664" s="92">
        <v>209.35</v>
      </c>
      <c r="H2664" s="68">
        <v>9</v>
      </c>
      <c r="I2664" s="68"/>
    </row>
    <row r="2665" spans="2:9" ht="43.2" x14ac:dyDescent="0.3">
      <c r="B2665" s="89" t="s">
        <v>11540</v>
      </c>
      <c r="C2665" s="90" t="s">
        <v>11541</v>
      </c>
      <c r="D2665" s="91" t="s">
        <v>6249</v>
      </c>
      <c r="E2665" s="92">
        <v>154</v>
      </c>
      <c r="F2665" s="92">
        <v>14.56</v>
      </c>
      <c r="G2665" s="92">
        <v>168.56</v>
      </c>
      <c r="H2665" s="68">
        <v>9</v>
      </c>
      <c r="I2665" s="68"/>
    </row>
    <row r="2666" spans="2:9" x14ac:dyDescent="0.3">
      <c r="B2666" s="89" t="s">
        <v>11542</v>
      </c>
      <c r="C2666" s="90" t="s">
        <v>11543</v>
      </c>
      <c r="D2666" s="91"/>
      <c r="E2666" s="92"/>
      <c r="F2666" s="92"/>
      <c r="G2666" s="92"/>
      <c r="H2666" s="68">
        <v>5</v>
      </c>
      <c r="I2666" s="68"/>
    </row>
    <row r="2667" spans="2:9" ht="28.8" x14ac:dyDescent="0.3">
      <c r="B2667" s="89" t="s">
        <v>11544</v>
      </c>
      <c r="C2667" s="90" t="s">
        <v>11545</v>
      </c>
      <c r="D2667" s="91" t="s">
        <v>6249</v>
      </c>
      <c r="E2667" s="92">
        <v>36.24</v>
      </c>
      <c r="F2667" s="92">
        <v>10.92</v>
      </c>
      <c r="G2667" s="92">
        <v>47.16</v>
      </c>
      <c r="H2667" s="68">
        <v>9</v>
      </c>
      <c r="I2667" s="68"/>
    </row>
    <row r="2668" spans="2:9" x14ac:dyDescent="0.3">
      <c r="B2668" s="89" t="s">
        <v>11546</v>
      </c>
      <c r="C2668" s="90" t="s">
        <v>11547</v>
      </c>
      <c r="D2668" s="91"/>
      <c r="E2668" s="92"/>
      <c r="F2668" s="92"/>
      <c r="G2668" s="92"/>
      <c r="H2668" s="68">
        <v>5</v>
      </c>
      <c r="I2668" s="68"/>
    </row>
    <row r="2669" spans="2:9" ht="28.8" x14ac:dyDescent="0.3">
      <c r="B2669" s="89" t="s">
        <v>11548</v>
      </c>
      <c r="C2669" s="90" t="s">
        <v>11549</v>
      </c>
      <c r="D2669" s="91" t="s">
        <v>6249</v>
      </c>
      <c r="E2669" s="92">
        <v>0.35</v>
      </c>
      <c r="F2669" s="92">
        <v>14.56</v>
      </c>
      <c r="G2669" s="92">
        <v>14.91</v>
      </c>
      <c r="H2669" s="68">
        <v>9</v>
      </c>
      <c r="I2669" s="68"/>
    </row>
    <row r="2670" spans="2:9" ht="28.8" x14ac:dyDescent="0.3">
      <c r="B2670" s="89" t="s">
        <v>11550</v>
      </c>
      <c r="C2670" s="90" t="s">
        <v>11551</v>
      </c>
      <c r="D2670" s="91" t="s">
        <v>6249</v>
      </c>
      <c r="E2670" s="92">
        <v>6.13</v>
      </c>
      <c r="F2670" s="92">
        <v>2.9</v>
      </c>
      <c r="G2670" s="92">
        <v>9.0299999999999994</v>
      </c>
      <c r="H2670" s="68">
        <v>9</v>
      </c>
      <c r="I2670" s="68"/>
    </row>
    <row r="2671" spans="2:9" x14ac:dyDescent="0.3">
      <c r="B2671" s="89" t="s">
        <v>11552</v>
      </c>
      <c r="C2671" s="90" t="s">
        <v>11553</v>
      </c>
      <c r="D2671" s="91" t="s">
        <v>6249</v>
      </c>
      <c r="E2671" s="92"/>
      <c r="F2671" s="92">
        <v>14.56</v>
      </c>
      <c r="G2671" s="92">
        <v>14.56</v>
      </c>
      <c r="H2671" s="68">
        <v>9</v>
      </c>
      <c r="I2671" s="68"/>
    </row>
    <row r="2672" spans="2:9" x14ac:dyDescent="0.3">
      <c r="B2672" s="89" t="s">
        <v>11554</v>
      </c>
      <c r="C2672" s="90" t="s">
        <v>11555</v>
      </c>
      <c r="D2672" s="91" t="s">
        <v>6249</v>
      </c>
      <c r="E2672" s="92"/>
      <c r="F2672" s="92">
        <v>2.9</v>
      </c>
      <c r="G2672" s="92">
        <v>2.9</v>
      </c>
      <c r="H2672" s="68">
        <v>9</v>
      </c>
      <c r="I2672" s="68"/>
    </row>
    <row r="2673" spans="2:9" x14ac:dyDescent="0.3">
      <c r="B2673" s="89" t="s">
        <v>11556</v>
      </c>
      <c r="C2673" s="90" t="s">
        <v>11557</v>
      </c>
      <c r="D2673" s="91"/>
      <c r="E2673" s="92"/>
      <c r="F2673" s="92"/>
      <c r="G2673" s="92"/>
      <c r="H2673" s="68">
        <v>5</v>
      </c>
      <c r="I2673" s="68"/>
    </row>
    <row r="2674" spans="2:9" ht="28.8" x14ac:dyDescent="0.3">
      <c r="B2674" s="89" t="s">
        <v>11558</v>
      </c>
      <c r="C2674" s="90" t="s">
        <v>11559</v>
      </c>
      <c r="D2674" s="91" t="s">
        <v>6249</v>
      </c>
      <c r="E2674" s="92">
        <v>308.31</v>
      </c>
      <c r="F2674" s="92">
        <v>14.56</v>
      </c>
      <c r="G2674" s="92">
        <v>322.87</v>
      </c>
      <c r="H2674" s="68">
        <v>9</v>
      </c>
      <c r="I2674" s="68"/>
    </row>
    <row r="2675" spans="2:9" ht="28.8" x14ac:dyDescent="0.3">
      <c r="B2675" s="89" t="s">
        <v>11560</v>
      </c>
      <c r="C2675" s="90" t="s">
        <v>11561</v>
      </c>
      <c r="D2675" s="91" t="s">
        <v>6249</v>
      </c>
      <c r="E2675" s="92">
        <v>241.53</v>
      </c>
      <c r="F2675" s="92">
        <v>10.92</v>
      </c>
      <c r="G2675" s="92">
        <v>252.45</v>
      </c>
      <c r="H2675" s="68">
        <v>9</v>
      </c>
      <c r="I2675" s="68"/>
    </row>
    <row r="2676" spans="2:9" ht="28.8" x14ac:dyDescent="0.3">
      <c r="B2676" s="89" t="s">
        <v>11562</v>
      </c>
      <c r="C2676" s="90" t="s">
        <v>11563</v>
      </c>
      <c r="D2676" s="91" t="s">
        <v>6249</v>
      </c>
      <c r="E2676" s="92">
        <v>145.28</v>
      </c>
      <c r="F2676" s="92">
        <v>14.56</v>
      </c>
      <c r="G2676" s="92">
        <v>159.84</v>
      </c>
      <c r="H2676" s="68">
        <v>9</v>
      </c>
      <c r="I2676" s="68"/>
    </row>
    <row r="2677" spans="2:9" ht="28.8" x14ac:dyDescent="0.3">
      <c r="B2677" s="89" t="s">
        <v>11564</v>
      </c>
      <c r="C2677" s="90" t="s">
        <v>11565</v>
      </c>
      <c r="D2677" s="91" t="s">
        <v>6249</v>
      </c>
      <c r="E2677" s="92">
        <v>245.97</v>
      </c>
      <c r="F2677" s="92">
        <v>10.92</v>
      </c>
      <c r="G2677" s="92">
        <v>256.89</v>
      </c>
      <c r="H2677" s="68">
        <v>9</v>
      </c>
      <c r="I2677" s="68"/>
    </row>
    <row r="2678" spans="2:9" ht="28.8" x14ac:dyDescent="0.3">
      <c r="B2678" s="89" t="s">
        <v>11566</v>
      </c>
      <c r="C2678" s="90" t="s">
        <v>11567</v>
      </c>
      <c r="D2678" s="91" t="s">
        <v>6249</v>
      </c>
      <c r="E2678" s="92">
        <v>39.32</v>
      </c>
      <c r="F2678" s="92">
        <v>10.92</v>
      </c>
      <c r="G2678" s="92">
        <v>50.24</v>
      </c>
      <c r="H2678" s="68">
        <v>9</v>
      </c>
      <c r="I2678" s="68"/>
    </row>
    <row r="2679" spans="2:9" x14ac:dyDescent="0.3">
      <c r="B2679" s="89" t="s">
        <v>11568</v>
      </c>
      <c r="C2679" s="90" t="s">
        <v>11569</v>
      </c>
      <c r="D2679" s="91"/>
      <c r="E2679" s="92"/>
      <c r="F2679" s="92"/>
      <c r="G2679" s="92"/>
      <c r="H2679" s="68">
        <v>2</v>
      </c>
      <c r="I2679" s="68"/>
    </row>
    <row r="2680" spans="2:9" x14ac:dyDescent="0.3">
      <c r="B2680" s="89" t="s">
        <v>11570</v>
      </c>
      <c r="C2680" s="90" t="s">
        <v>11571</v>
      </c>
      <c r="D2680" s="91"/>
      <c r="E2680" s="92"/>
      <c r="F2680" s="92"/>
      <c r="G2680" s="92"/>
      <c r="H2680" s="68">
        <v>5</v>
      </c>
      <c r="I2680" s="68"/>
    </row>
    <row r="2681" spans="2:9" x14ac:dyDescent="0.3">
      <c r="B2681" s="89" t="s">
        <v>11572</v>
      </c>
      <c r="C2681" s="90" t="s">
        <v>11573</v>
      </c>
      <c r="D2681" s="91" t="s">
        <v>6249</v>
      </c>
      <c r="E2681" s="92">
        <v>73.260000000000005</v>
      </c>
      <c r="F2681" s="92">
        <v>9.1</v>
      </c>
      <c r="G2681" s="92">
        <v>82.36</v>
      </c>
      <c r="H2681" s="68">
        <v>9</v>
      </c>
      <c r="I2681" s="68"/>
    </row>
    <row r="2682" spans="2:9" x14ac:dyDescent="0.3">
      <c r="B2682" s="89" t="s">
        <v>11574</v>
      </c>
      <c r="C2682" s="90" t="s">
        <v>11575</v>
      </c>
      <c r="D2682" s="91" t="s">
        <v>6249</v>
      </c>
      <c r="E2682" s="92">
        <v>76.69</v>
      </c>
      <c r="F2682" s="92">
        <v>9.1</v>
      </c>
      <c r="G2682" s="92">
        <v>85.79</v>
      </c>
      <c r="H2682" s="68">
        <v>9</v>
      </c>
      <c r="I2682" s="68"/>
    </row>
    <row r="2683" spans="2:9" x14ac:dyDescent="0.3">
      <c r="B2683" s="89" t="s">
        <v>11576</v>
      </c>
      <c r="C2683" s="90" t="s">
        <v>11577</v>
      </c>
      <c r="D2683" s="91" t="s">
        <v>6249</v>
      </c>
      <c r="E2683" s="92">
        <v>69.87</v>
      </c>
      <c r="F2683" s="92">
        <v>9.1</v>
      </c>
      <c r="G2683" s="92">
        <v>78.97</v>
      </c>
      <c r="H2683" s="68">
        <v>9</v>
      </c>
      <c r="I2683" s="68"/>
    </row>
    <row r="2684" spans="2:9" x14ac:dyDescent="0.3">
      <c r="B2684" s="89" t="s">
        <v>11578</v>
      </c>
      <c r="C2684" s="90" t="s">
        <v>11579</v>
      </c>
      <c r="D2684" s="91" t="s">
        <v>6249</v>
      </c>
      <c r="E2684" s="92">
        <v>49.79</v>
      </c>
      <c r="F2684" s="92">
        <v>9.1</v>
      </c>
      <c r="G2684" s="92">
        <v>58.89</v>
      </c>
      <c r="H2684" s="68">
        <v>9</v>
      </c>
      <c r="I2684" s="68"/>
    </row>
    <row r="2685" spans="2:9" x14ac:dyDescent="0.3">
      <c r="B2685" s="89" t="s">
        <v>11580</v>
      </c>
      <c r="C2685" s="90" t="s">
        <v>11581</v>
      </c>
      <c r="D2685" s="91" t="s">
        <v>6249</v>
      </c>
      <c r="E2685" s="92">
        <v>4.76</v>
      </c>
      <c r="F2685" s="92">
        <v>9.1</v>
      </c>
      <c r="G2685" s="92">
        <v>13.86</v>
      </c>
      <c r="H2685" s="68">
        <v>9</v>
      </c>
      <c r="I2685" s="68"/>
    </row>
    <row r="2686" spans="2:9" x14ac:dyDescent="0.3">
      <c r="B2686" s="89" t="s">
        <v>11582</v>
      </c>
      <c r="C2686" s="90" t="s">
        <v>11583</v>
      </c>
      <c r="D2686" s="91" t="s">
        <v>6249</v>
      </c>
      <c r="E2686" s="92">
        <v>9.27</v>
      </c>
      <c r="F2686" s="92">
        <v>9.1</v>
      </c>
      <c r="G2686" s="92">
        <v>18.37</v>
      </c>
      <c r="H2686" s="68">
        <v>9</v>
      </c>
      <c r="I2686" s="68"/>
    </row>
    <row r="2687" spans="2:9" x14ac:dyDescent="0.3">
      <c r="B2687" s="89" t="s">
        <v>11584</v>
      </c>
      <c r="C2687" s="90" t="s">
        <v>11585</v>
      </c>
      <c r="D2687" s="91" t="s">
        <v>6249</v>
      </c>
      <c r="E2687" s="92">
        <v>10.98</v>
      </c>
      <c r="F2687" s="92">
        <v>9.1</v>
      </c>
      <c r="G2687" s="92">
        <v>20.079999999999998</v>
      </c>
      <c r="H2687" s="68">
        <v>9</v>
      </c>
      <c r="I2687" s="68"/>
    </row>
    <row r="2688" spans="2:9" x14ac:dyDescent="0.3">
      <c r="B2688" s="89" t="s">
        <v>11586</v>
      </c>
      <c r="C2688" s="90" t="s">
        <v>11587</v>
      </c>
      <c r="D2688" s="91" t="s">
        <v>6249</v>
      </c>
      <c r="E2688" s="92">
        <v>13.25</v>
      </c>
      <c r="F2688" s="92">
        <v>9.1</v>
      </c>
      <c r="G2688" s="92">
        <v>22.35</v>
      </c>
      <c r="H2688" s="68">
        <v>9</v>
      </c>
      <c r="I2688" s="68"/>
    </row>
    <row r="2689" spans="2:9" x14ac:dyDescent="0.3">
      <c r="B2689" s="89" t="s">
        <v>11588</v>
      </c>
      <c r="C2689" s="90" t="s">
        <v>11589</v>
      </c>
      <c r="D2689" s="91"/>
      <c r="E2689" s="92"/>
      <c r="F2689" s="92"/>
      <c r="G2689" s="92"/>
      <c r="H2689" s="68">
        <v>5</v>
      </c>
      <c r="I2689" s="68"/>
    </row>
    <row r="2690" spans="2:9" x14ac:dyDescent="0.3">
      <c r="B2690" s="89" t="s">
        <v>11590</v>
      </c>
      <c r="C2690" s="90" t="s">
        <v>11591</v>
      </c>
      <c r="D2690" s="91" t="s">
        <v>6249</v>
      </c>
      <c r="E2690" s="92">
        <v>5.16</v>
      </c>
      <c r="F2690" s="92">
        <v>9.1</v>
      </c>
      <c r="G2690" s="92">
        <v>14.26</v>
      </c>
      <c r="H2690" s="68">
        <v>9</v>
      </c>
      <c r="I2690" s="68"/>
    </row>
    <row r="2691" spans="2:9" x14ac:dyDescent="0.3">
      <c r="B2691" s="89" t="s">
        <v>11592</v>
      </c>
      <c r="C2691" s="90" t="s">
        <v>11593</v>
      </c>
      <c r="D2691" s="91" t="s">
        <v>6249</v>
      </c>
      <c r="E2691" s="92">
        <v>13.85</v>
      </c>
      <c r="F2691" s="92">
        <v>9.1</v>
      </c>
      <c r="G2691" s="92">
        <v>22.95</v>
      </c>
      <c r="H2691" s="68">
        <v>9</v>
      </c>
      <c r="I2691" s="68"/>
    </row>
    <row r="2692" spans="2:9" x14ac:dyDescent="0.3">
      <c r="B2692" s="89" t="s">
        <v>11594</v>
      </c>
      <c r="C2692" s="90" t="s">
        <v>11595</v>
      </c>
      <c r="D2692" s="91" t="s">
        <v>6249</v>
      </c>
      <c r="E2692" s="92">
        <v>4.8499999999999996</v>
      </c>
      <c r="F2692" s="92">
        <v>9.1</v>
      </c>
      <c r="G2692" s="92">
        <v>13.95</v>
      </c>
      <c r="H2692" s="68">
        <v>9</v>
      </c>
      <c r="I2692" s="68"/>
    </row>
    <row r="2693" spans="2:9" x14ac:dyDescent="0.3">
      <c r="B2693" s="89" t="s">
        <v>11596</v>
      </c>
      <c r="C2693" s="90" t="s">
        <v>11597</v>
      </c>
      <c r="D2693" s="91" t="s">
        <v>6249</v>
      </c>
      <c r="E2693" s="92">
        <v>7.13</v>
      </c>
      <c r="F2693" s="92">
        <v>9.1</v>
      </c>
      <c r="G2693" s="92">
        <v>16.23</v>
      </c>
      <c r="H2693" s="68">
        <v>9</v>
      </c>
      <c r="I2693" s="68"/>
    </row>
    <row r="2694" spans="2:9" x14ac:dyDescent="0.3">
      <c r="B2694" s="89" t="s">
        <v>11598</v>
      </c>
      <c r="C2694" s="90" t="s">
        <v>11599</v>
      </c>
      <c r="D2694" s="91" t="s">
        <v>6249</v>
      </c>
      <c r="E2694" s="92">
        <v>12.09</v>
      </c>
      <c r="F2694" s="92">
        <v>9.1</v>
      </c>
      <c r="G2694" s="92">
        <v>21.19</v>
      </c>
      <c r="H2694" s="68">
        <v>9</v>
      </c>
      <c r="I2694" s="68"/>
    </row>
    <row r="2695" spans="2:9" x14ac:dyDescent="0.3">
      <c r="B2695" s="89" t="s">
        <v>11600</v>
      </c>
      <c r="C2695" s="90" t="s">
        <v>11601</v>
      </c>
      <c r="D2695" s="91" t="s">
        <v>6249</v>
      </c>
      <c r="E2695" s="92">
        <v>14.87</v>
      </c>
      <c r="F2695" s="92">
        <v>9.1</v>
      </c>
      <c r="G2695" s="92">
        <v>23.97</v>
      </c>
      <c r="H2695" s="68">
        <v>9</v>
      </c>
      <c r="I2695" s="68"/>
    </row>
    <row r="2696" spans="2:9" x14ac:dyDescent="0.3">
      <c r="B2696" s="89" t="s">
        <v>11602</v>
      </c>
      <c r="C2696" s="90" t="s">
        <v>11603</v>
      </c>
      <c r="D2696" s="91"/>
      <c r="E2696" s="92"/>
      <c r="F2696" s="92"/>
      <c r="G2696" s="92"/>
      <c r="H2696" s="68">
        <v>5</v>
      </c>
      <c r="I2696" s="68"/>
    </row>
    <row r="2697" spans="2:9" x14ac:dyDescent="0.3">
      <c r="B2697" s="89" t="s">
        <v>11604</v>
      </c>
      <c r="C2697" s="90" t="s">
        <v>11605</v>
      </c>
      <c r="D2697" s="91" t="s">
        <v>6249</v>
      </c>
      <c r="E2697" s="92">
        <v>8.24</v>
      </c>
      <c r="F2697" s="92">
        <v>9.1</v>
      </c>
      <c r="G2697" s="92">
        <v>17.34</v>
      </c>
      <c r="H2697" s="68">
        <v>9</v>
      </c>
      <c r="I2697" s="68"/>
    </row>
    <row r="2698" spans="2:9" x14ac:dyDescent="0.3">
      <c r="B2698" s="89" t="s">
        <v>11606</v>
      </c>
      <c r="C2698" s="90" t="s">
        <v>11607</v>
      </c>
      <c r="D2698" s="91" t="s">
        <v>6249</v>
      </c>
      <c r="E2698" s="92">
        <v>13.82</v>
      </c>
      <c r="F2698" s="92">
        <v>9.1</v>
      </c>
      <c r="G2698" s="92">
        <v>22.92</v>
      </c>
      <c r="H2698" s="68">
        <v>9</v>
      </c>
      <c r="I2698" s="68"/>
    </row>
    <row r="2699" spans="2:9" x14ac:dyDescent="0.3">
      <c r="B2699" s="89" t="s">
        <v>11608</v>
      </c>
      <c r="C2699" s="90" t="s">
        <v>11609</v>
      </c>
      <c r="D2699" s="91" t="s">
        <v>6249</v>
      </c>
      <c r="E2699" s="92">
        <v>12.42</v>
      </c>
      <c r="F2699" s="92">
        <v>9.1</v>
      </c>
      <c r="G2699" s="92">
        <v>21.52</v>
      </c>
      <c r="H2699" s="68">
        <v>9</v>
      </c>
      <c r="I2699" s="68"/>
    </row>
    <row r="2700" spans="2:9" x14ac:dyDescent="0.3">
      <c r="B2700" s="89" t="s">
        <v>11610</v>
      </c>
      <c r="C2700" s="90" t="s">
        <v>11611</v>
      </c>
      <c r="D2700" s="91" t="s">
        <v>6249</v>
      </c>
      <c r="E2700" s="92">
        <v>13.54</v>
      </c>
      <c r="F2700" s="92">
        <v>9.1</v>
      </c>
      <c r="G2700" s="92">
        <v>22.64</v>
      </c>
      <c r="H2700" s="68">
        <v>9</v>
      </c>
      <c r="I2700" s="68"/>
    </row>
    <row r="2701" spans="2:9" x14ac:dyDescent="0.3">
      <c r="B2701" s="89" t="s">
        <v>11612</v>
      </c>
      <c r="C2701" s="90" t="s">
        <v>11613</v>
      </c>
      <c r="D2701" s="91"/>
      <c r="E2701" s="92"/>
      <c r="F2701" s="92"/>
      <c r="G2701" s="92"/>
      <c r="H2701" s="68">
        <v>5</v>
      </c>
      <c r="I2701" s="68"/>
    </row>
    <row r="2702" spans="2:9" x14ac:dyDescent="0.3">
      <c r="B2702" s="89" t="s">
        <v>11614</v>
      </c>
      <c r="C2702" s="90" t="s">
        <v>11615</v>
      </c>
      <c r="D2702" s="91" t="s">
        <v>6249</v>
      </c>
      <c r="E2702" s="92">
        <v>12.22</v>
      </c>
      <c r="F2702" s="92">
        <v>9.1</v>
      </c>
      <c r="G2702" s="92">
        <v>21.32</v>
      </c>
      <c r="H2702" s="68">
        <v>9</v>
      </c>
      <c r="I2702" s="68"/>
    </row>
    <row r="2703" spans="2:9" x14ac:dyDescent="0.3">
      <c r="B2703" s="89" t="s">
        <v>11616</v>
      </c>
      <c r="C2703" s="90" t="s">
        <v>11617</v>
      </c>
      <c r="D2703" s="91" t="s">
        <v>6249</v>
      </c>
      <c r="E2703" s="92">
        <v>11.31</v>
      </c>
      <c r="F2703" s="92">
        <v>9.1</v>
      </c>
      <c r="G2703" s="92">
        <v>20.41</v>
      </c>
      <c r="H2703" s="68">
        <v>9</v>
      </c>
      <c r="I2703" s="68"/>
    </row>
    <row r="2704" spans="2:9" x14ac:dyDescent="0.3">
      <c r="B2704" s="89" t="s">
        <v>11618</v>
      </c>
      <c r="C2704" s="90" t="s">
        <v>11619</v>
      </c>
      <c r="D2704" s="91" t="s">
        <v>6249</v>
      </c>
      <c r="E2704" s="92">
        <v>52.95</v>
      </c>
      <c r="F2704" s="92">
        <v>9.1</v>
      </c>
      <c r="G2704" s="92">
        <v>62.05</v>
      </c>
      <c r="H2704" s="68">
        <v>9</v>
      </c>
      <c r="I2704" s="68"/>
    </row>
    <row r="2705" spans="2:9" x14ac:dyDescent="0.3">
      <c r="B2705" s="89" t="s">
        <v>11620</v>
      </c>
      <c r="C2705" s="90" t="s">
        <v>11621</v>
      </c>
      <c r="D2705" s="91" t="s">
        <v>6249</v>
      </c>
      <c r="E2705" s="92">
        <v>178.08</v>
      </c>
      <c r="F2705" s="92">
        <v>10.92</v>
      </c>
      <c r="G2705" s="92">
        <v>189</v>
      </c>
      <c r="H2705" s="68">
        <v>9</v>
      </c>
      <c r="I2705" s="68"/>
    </row>
    <row r="2706" spans="2:9" x14ac:dyDescent="0.3">
      <c r="B2706" s="89" t="s">
        <v>11622</v>
      </c>
      <c r="C2706" s="90" t="s">
        <v>11623</v>
      </c>
      <c r="D2706" s="91" t="s">
        <v>6357</v>
      </c>
      <c r="E2706" s="92">
        <v>84.31</v>
      </c>
      <c r="F2706" s="92">
        <v>10.92</v>
      </c>
      <c r="G2706" s="92">
        <v>95.23</v>
      </c>
      <c r="H2706" s="68">
        <v>9</v>
      </c>
      <c r="I2706" s="68"/>
    </row>
    <row r="2707" spans="2:9" x14ac:dyDescent="0.3">
      <c r="B2707" s="89" t="s">
        <v>11624</v>
      </c>
      <c r="C2707" s="90" t="s">
        <v>11625</v>
      </c>
      <c r="D2707" s="91" t="s">
        <v>6249</v>
      </c>
      <c r="E2707" s="92">
        <v>17.46</v>
      </c>
      <c r="F2707" s="92">
        <v>9.1</v>
      </c>
      <c r="G2707" s="92">
        <v>26.56</v>
      </c>
      <c r="H2707" s="68">
        <v>9</v>
      </c>
      <c r="I2707" s="68"/>
    </row>
    <row r="2708" spans="2:9" x14ac:dyDescent="0.3">
      <c r="B2708" s="89" t="s">
        <v>11626</v>
      </c>
      <c r="C2708" s="90" t="s">
        <v>11627</v>
      </c>
      <c r="D2708" s="91" t="s">
        <v>6249</v>
      </c>
      <c r="E2708" s="92">
        <v>27.49</v>
      </c>
      <c r="F2708" s="92">
        <v>9.1</v>
      </c>
      <c r="G2708" s="92">
        <v>36.590000000000003</v>
      </c>
      <c r="H2708" s="68">
        <v>9</v>
      </c>
      <c r="I2708" s="68"/>
    </row>
    <row r="2709" spans="2:9" x14ac:dyDescent="0.3">
      <c r="B2709" s="89" t="s">
        <v>11628</v>
      </c>
      <c r="C2709" s="90" t="s">
        <v>11629</v>
      </c>
      <c r="D2709" s="91"/>
      <c r="E2709" s="92"/>
      <c r="F2709" s="92"/>
      <c r="G2709" s="92"/>
      <c r="H2709" s="68">
        <v>5</v>
      </c>
      <c r="I2709" s="68"/>
    </row>
    <row r="2710" spans="2:9" x14ac:dyDescent="0.3">
      <c r="B2710" s="89" t="s">
        <v>11630</v>
      </c>
      <c r="C2710" s="90" t="s">
        <v>11631</v>
      </c>
      <c r="D2710" s="91" t="s">
        <v>6249</v>
      </c>
      <c r="E2710" s="92">
        <v>37.99</v>
      </c>
      <c r="F2710" s="92">
        <v>9.1</v>
      </c>
      <c r="G2710" s="92">
        <v>47.09</v>
      </c>
      <c r="H2710" s="68">
        <v>9</v>
      </c>
      <c r="I2710" s="68"/>
    </row>
    <row r="2711" spans="2:9" x14ac:dyDescent="0.3">
      <c r="B2711" s="89" t="s">
        <v>11632</v>
      </c>
      <c r="C2711" s="90" t="s">
        <v>11633</v>
      </c>
      <c r="D2711" s="91" t="s">
        <v>6249</v>
      </c>
      <c r="E2711" s="92">
        <v>15.26</v>
      </c>
      <c r="F2711" s="92">
        <v>9.1</v>
      </c>
      <c r="G2711" s="92">
        <v>24.36</v>
      </c>
      <c r="H2711" s="68">
        <v>9</v>
      </c>
      <c r="I2711" s="68"/>
    </row>
    <row r="2712" spans="2:9" x14ac:dyDescent="0.3">
      <c r="B2712" s="89" t="s">
        <v>11634</v>
      </c>
      <c r="C2712" s="90" t="s">
        <v>11635</v>
      </c>
      <c r="D2712" s="91" t="s">
        <v>6249</v>
      </c>
      <c r="E2712" s="92">
        <v>71.17</v>
      </c>
      <c r="F2712" s="92">
        <v>9.1</v>
      </c>
      <c r="G2712" s="92">
        <v>80.27</v>
      </c>
      <c r="H2712" s="68">
        <v>9</v>
      </c>
      <c r="I2712" s="68"/>
    </row>
    <row r="2713" spans="2:9" x14ac:dyDescent="0.3">
      <c r="B2713" s="89" t="s">
        <v>11636</v>
      </c>
      <c r="C2713" s="90" t="s">
        <v>11637</v>
      </c>
      <c r="D2713" s="91" t="s">
        <v>6249</v>
      </c>
      <c r="E2713" s="92">
        <v>57.22</v>
      </c>
      <c r="F2713" s="92">
        <v>9.1</v>
      </c>
      <c r="G2713" s="92">
        <v>66.319999999999993</v>
      </c>
      <c r="H2713" s="68">
        <v>9</v>
      </c>
      <c r="I2713" s="68"/>
    </row>
    <row r="2714" spans="2:9" x14ac:dyDescent="0.3">
      <c r="B2714" s="89" t="s">
        <v>11638</v>
      </c>
      <c r="C2714" s="90" t="s">
        <v>11639</v>
      </c>
      <c r="D2714" s="91" t="s">
        <v>6249</v>
      </c>
      <c r="E2714" s="92">
        <v>118.95</v>
      </c>
      <c r="F2714" s="92">
        <v>9.1</v>
      </c>
      <c r="G2714" s="92">
        <v>128.05000000000001</v>
      </c>
      <c r="H2714" s="68">
        <v>9</v>
      </c>
      <c r="I2714" s="68"/>
    </row>
    <row r="2715" spans="2:9" x14ac:dyDescent="0.3">
      <c r="B2715" s="89" t="s">
        <v>11640</v>
      </c>
      <c r="C2715" s="90" t="s">
        <v>11641</v>
      </c>
      <c r="D2715" s="91" t="s">
        <v>6249</v>
      </c>
      <c r="E2715" s="92">
        <v>18.920000000000002</v>
      </c>
      <c r="F2715" s="92">
        <v>36.39</v>
      </c>
      <c r="G2715" s="92">
        <v>55.31</v>
      </c>
      <c r="H2715" s="68">
        <v>9</v>
      </c>
      <c r="I2715" s="68"/>
    </row>
    <row r="2716" spans="2:9" x14ac:dyDescent="0.3">
      <c r="B2716" s="89" t="s">
        <v>11642</v>
      </c>
      <c r="C2716" s="90" t="s">
        <v>11643</v>
      </c>
      <c r="D2716" s="91" t="s">
        <v>6249</v>
      </c>
      <c r="E2716" s="92">
        <v>18.78</v>
      </c>
      <c r="F2716" s="92">
        <v>3.64</v>
      </c>
      <c r="G2716" s="92">
        <v>22.42</v>
      </c>
      <c r="H2716" s="68">
        <v>9</v>
      </c>
      <c r="I2716" s="68"/>
    </row>
    <row r="2717" spans="2:9" x14ac:dyDescent="0.3">
      <c r="B2717" s="89" t="s">
        <v>11644</v>
      </c>
      <c r="C2717" s="90" t="s">
        <v>11645</v>
      </c>
      <c r="D2717" s="91" t="s">
        <v>6249</v>
      </c>
      <c r="E2717" s="92">
        <v>23.93</v>
      </c>
      <c r="F2717" s="92">
        <v>3.64</v>
      </c>
      <c r="G2717" s="92">
        <v>27.57</v>
      </c>
      <c r="H2717" s="68">
        <v>9</v>
      </c>
      <c r="I2717" s="68"/>
    </row>
    <row r="2718" spans="2:9" x14ac:dyDescent="0.3">
      <c r="B2718" s="89" t="s">
        <v>11646</v>
      </c>
      <c r="C2718" s="90" t="s">
        <v>11647</v>
      </c>
      <c r="D2718" s="91" t="s">
        <v>6249</v>
      </c>
      <c r="E2718" s="92">
        <v>13.29</v>
      </c>
      <c r="F2718" s="92">
        <v>3.64</v>
      </c>
      <c r="G2718" s="92">
        <v>16.93</v>
      </c>
      <c r="H2718" s="68">
        <v>9</v>
      </c>
      <c r="I2718" s="68"/>
    </row>
    <row r="2719" spans="2:9" x14ac:dyDescent="0.3">
      <c r="B2719" s="89" t="s">
        <v>11648</v>
      </c>
      <c r="C2719" s="90" t="s">
        <v>11649</v>
      </c>
      <c r="D2719" s="91" t="s">
        <v>6249</v>
      </c>
      <c r="E2719" s="92">
        <v>5.0199999999999996</v>
      </c>
      <c r="F2719" s="92">
        <v>3.64</v>
      </c>
      <c r="G2719" s="92">
        <v>8.66</v>
      </c>
      <c r="H2719" s="68">
        <v>9</v>
      </c>
      <c r="I2719" s="68"/>
    </row>
    <row r="2720" spans="2:9" x14ac:dyDescent="0.3">
      <c r="B2720" s="89" t="s">
        <v>11650</v>
      </c>
      <c r="C2720" s="90" t="s">
        <v>11651</v>
      </c>
      <c r="D2720" s="91" t="s">
        <v>6357</v>
      </c>
      <c r="E2720" s="92">
        <v>13.36</v>
      </c>
      <c r="F2720" s="92">
        <v>14.56</v>
      </c>
      <c r="G2720" s="92">
        <v>27.92</v>
      </c>
      <c r="H2720" s="68">
        <v>9</v>
      </c>
      <c r="I2720" s="68"/>
    </row>
    <row r="2721" spans="2:9" x14ac:dyDescent="0.3">
      <c r="B2721" s="89" t="s">
        <v>11652</v>
      </c>
      <c r="C2721" s="90" t="s">
        <v>11653</v>
      </c>
      <c r="D2721" s="91" t="s">
        <v>6249</v>
      </c>
      <c r="E2721" s="92">
        <v>17.93</v>
      </c>
      <c r="F2721" s="92">
        <v>9.1</v>
      </c>
      <c r="G2721" s="92">
        <v>27.03</v>
      </c>
      <c r="H2721" s="68">
        <v>9</v>
      </c>
      <c r="I2721" s="68"/>
    </row>
    <row r="2722" spans="2:9" x14ac:dyDescent="0.3">
      <c r="B2722" s="89" t="s">
        <v>11654</v>
      </c>
      <c r="C2722" s="90" t="s">
        <v>11655</v>
      </c>
      <c r="D2722" s="91" t="s">
        <v>6249</v>
      </c>
      <c r="E2722" s="92">
        <v>187.63</v>
      </c>
      <c r="F2722" s="92">
        <v>18.2</v>
      </c>
      <c r="G2722" s="92">
        <v>205.83</v>
      </c>
      <c r="H2722" s="68">
        <v>9</v>
      </c>
      <c r="I2722" s="68"/>
    </row>
    <row r="2723" spans="2:9" x14ac:dyDescent="0.3">
      <c r="B2723" s="89" t="s">
        <v>11656</v>
      </c>
      <c r="C2723" s="90" t="s">
        <v>11657</v>
      </c>
      <c r="D2723" s="91" t="s">
        <v>6249</v>
      </c>
      <c r="E2723" s="92">
        <v>107.68</v>
      </c>
      <c r="F2723" s="92">
        <v>18.2</v>
      </c>
      <c r="G2723" s="92">
        <v>125.88</v>
      </c>
      <c r="H2723" s="68">
        <v>9</v>
      </c>
      <c r="I2723" s="68"/>
    </row>
    <row r="2724" spans="2:9" x14ac:dyDescent="0.3">
      <c r="B2724" s="89" t="s">
        <v>11658</v>
      </c>
      <c r="C2724" s="90" t="s">
        <v>11659</v>
      </c>
      <c r="D2724" s="91" t="s">
        <v>6249</v>
      </c>
      <c r="E2724" s="92">
        <v>135.37</v>
      </c>
      <c r="F2724" s="92">
        <v>18.2</v>
      </c>
      <c r="G2724" s="92">
        <v>153.57</v>
      </c>
      <c r="H2724" s="68">
        <v>9</v>
      </c>
      <c r="I2724" s="68"/>
    </row>
    <row r="2725" spans="2:9" x14ac:dyDescent="0.3">
      <c r="B2725" s="89" t="s">
        <v>11660</v>
      </c>
      <c r="C2725" s="90" t="s">
        <v>11661</v>
      </c>
      <c r="D2725" s="91" t="s">
        <v>6249</v>
      </c>
      <c r="E2725" s="92">
        <v>48.35</v>
      </c>
      <c r="F2725" s="92">
        <v>9.1</v>
      </c>
      <c r="G2725" s="92">
        <v>57.45</v>
      </c>
      <c r="H2725" s="68">
        <v>9</v>
      </c>
      <c r="I2725" s="68"/>
    </row>
    <row r="2726" spans="2:9" x14ac:dyDescent="0.3">
      <c r="B2726" s="89" t="s">
        <v>11662</v>
      </c>
      <c r="C2726" s="90" t="s">
        <v>11663</v>
      </c>
      <c r="D2726" s="91" t="s">
        <v>6249</v>
      </c>
      <c r="E2726" s="92">
        <v>3.7</v>
      </c>
      <c r="F2726" s="92">
        <v>7.27</v>
      </c>
      <c r="G2726" s="92">
        <v>10.97</v>
      </c>
      <c r="H2726" s="68">
        <v>9</v>
      </c>
      <c r="I2726" s="68"/>
    </row>
    <row r="2727" spans="2:9" x14ac:dyDescent="0.3">
      <c r="B2727" s="89" t="s">
        <v>11664</v>
      </c>
      <c r="C2727" s="90" t="s">
        <v>11665</v>
      </c>
      <c r="D2727" s="91" t="s">
        <v>6249</v>
      </c>
      <c r="E2727" s="92">
        <v>9.7899999999999991</v>
      </c>
      <c r="F2727" s="92">
        <v>9.1</v>
      </c>
      <c r="G2727" s="92">
        <v>18.89</v>
      </c>
      <c r="H2727" s="68">
        <v>9</v>
      </c>
      <c r="I2727" s="68"/>
    </row>
    <row r="2728" spans="2:9" ht="28.8" x14ac:dyDescent="0.3">
      <c r="B2728" s="89" t="s">
        <v>11666</v>
      </c>
      <c r="C2728" s="90" t="s">
        <v>11667</v>
      </c>
      <c r="D2728" s="91" t="s">
        <v>6357</v>
      </c>
      <c r="E2728" s="92">
        <v>15.69</v>
      </c>
      <c r="F2728" s="92">
        <v>18.2</v>
      </c>
      <c r="G2728" s="92">
        <v>33.89</v>
      </c>
      <c r="H2728" s="68">
        <v>9</v>
      </c>
      <c r="I2728" s="68"/>
    </row>
    <row r="2729" spans="2:9" x14ac:dyDescent="0.3">
      <c r="B2729" s="89" t="s">
        <v>11668</v>
      </c>
      <c r="C2729" s="90" t="s">
        <v>11669</v>
      </c>
      <c r="D2729" s="91" t="s">
        <v>6249</v>
      </c>
      <c r="E2729" s="92">
        <v>11.18</v>
      </c>
      <c r="F2729" s="92">
        <v>9.1</v>
      </c>
      <c r="G2729" s="92">
        <v>20.28</v>
      </c>
      <c r="H2729" s="68">
        <v>9</v>
      </c>
      <c r="I2729" s="68"/>
    </row>
    <row r="2730" spans="2:9" ht="28.8" x14ac:dyDescent="0.3">
      <c r="B2730" s="89" t="s">
        <v>11670</v>
      </c>
      <c r="C2730" s="90" t="s">
        <v>11671</v>
      </c>
      <c r="D2730" s="91" t="s">
        <v>6249</v>
      </c>
      <c r="E2730" s="92">
        <v>33.78</v>
      </c>
      <c r="F2730" s="92">
        <v>7.27</v>
      </c>
      <c r="G2730" s="92">
        <v>41.05</v>
      </c>
      <c r="H2730" s="68">
        <v>9</v>
      </c>
      <c r="I2730" s="68"/>
    </row>
    <row r="2731" spans="2:9" ht="28.8" x14ac:dyDescent="0.3">
      <c r="B2731" s="89" t="s">
        <v>11672</v>
      </c>
      <c r="C2731" s="90" t="s">
        <v>11673</v>
      </c>
      <c r="D2731" s="91" t="s">
        <v>6249</v>
      </c>
      <c r="E2731" s="92">
        <v>4.4800000000000004</v>
      </c>
      <c r="F2731" s="92">
        <v>9.1</v>
      </c>
      <c r="G2731" s="92">
        <v>13.58</v>
      </c>
      <c r="H2731" s="68">
        <v>9</v>
      </c>
      <c r="I2731" s="68"/>
    </row>
    <row r="2732" spans="2:9" x14ac:dyDescent="0.3">
      <c r="B2732" s="89" t="s">
        <v>11674</v>
      </c>
      <c r="C2732" s="90" t="s">
        <v>11675</v>
      </c>
      <c r="D2732" s="91" t="s">
        <v>6249</v>
      </c>
      <c r="E2732" s="92">
        <v>44.4</v>
      </c>
      <c r="F2732" s="92">
        <v>1.82</v>
      </c>
      <c r="G2732" s="92">
        <v>46.22</v>
      </c>
      <c r="H2732" s="68">
        <v>9</v>
      </c>
      <c r="I2732" s="68"/>
    </row>
    <row r="2733" spans="2:9" ht="28.8" x14ac:dyDescent="0.3">
      <c r="B2733" s="89" t="s">
        <v>11676</v>
      </c>
      <c r="C2733" s="90" t="s">
        <v>11677</v>
      </c>
      <c r="D2733" s="91" t="s">
        <v>6249</v>
      </c>
      <c r="E2733" s="92">
        <v>22.83</v>
      </c>
      <c r="F2733" s="92">
        <v>9.1</v>
      </c>
      <c r="G2733" s="92">
        <v>31.93</v>
      </c>
      <c r="H2733" s="68">
        <v>9</v>
      </c>
      <c r="I2733" s="68"/>
    </row>
    <row r="2734" spans="2:9" ht="28.8" x14ac:dyDescent="0.3">
      <c r="B2734" s="89" t="s">
        <v>11678</v>
      </c>
      <c r="C2734" s="90" t="s">
        <v>11679</v>
      </c>
      <c r="D2734" s="91" t="s">
        <v>6249</v>
      </c>
      <c r="E2734" s="92">
        <v>36.81</v>
      </c>
      <c r="F2734" s="92">
        <v>9.1</v>
      </c>
      <c r="G2734" s="92">
        <v>45.91</v>
      </c>
      <c r="H2734" s="68">
        <v>9</v>
      </c>
      <c r="I2734" s="68"/>
    </row>
    <row r="2735" spans="2:9" ht="28.8" x14ac:dyDescent="0.3">
      <c r="B2735" s="89" t="s">
        <v>11680</v>
      </c>
      <c r="C2735" s="90" t="s">
        <v>11681</v>
      </c>
      <c r="D2735" s="91" t="s">
        <v>6249</v>
      </c>
      <c r="E2735" s="92">
        <v>50.23</v>
      </c>
      <c r="F2735" s="92">
        <v>9.1</v>
      </c>
      <c r="G2735" s="92">
        <v>59.33</v>
      </c>
      <c r="H2735" s="68">
        <v>9</v>
      </c>
      <c r="I2735" s="68"/>
    </row>
    <row r="2736" spans="2:9" ht="28.8" x14ac:dyDescent="0.3">
      <c r="B2736" s="89" t="s">
        <v>11682</v>
      </c>
      <c r="C2736" s="90" t="s">
        <v>11683</v>
      </c>
      <c r="D2736" s="91" t="s">
        <v>6357</v>
      </c>
      <c r="E2736" s="92">
        <v>157.33000000000001</v>
      </c>
      <c r="F2736" s="92">
        <v>18.2</v>
      </c>
      <c r="G2736" s="92">
        <v>175.53</v>
      </c>
      <c r="H2736" s="68">
        <v>9</v>
      </c>
      <c r="I2736" s="68"/>
    </row>
    <row r="2737" spans="2:9" ht="28.8" x14ac:dyDescent="0.3">
      <c r="B2737" s="89" t="s">
        <v>11684</v>
      </c>
      <c r="C2737" s="90" t="s">
        <v>11685</v>
      </c>
      <c r="D2737" s="91" t="s">
        <v>6249</v>
      </c>
      <c r="E2737" s="92">
        <v>550.65</v>
      </c>
      <c r="F2737" s="92">
        <v>36.39</v>
      </c>
      <c r="G2737" s="92">
        <v>587.04</v>
      </c>
      <c r="H2737" s="68">
        <v>9</v>
      </c>
      <c r="I2737" s="68"/>
    </row>
    <row r="2738" spans="2:9" ht="28.8" x14ac:dyDescent="0.3">
      <c r="B2738" s="89" t="s">
        <v>11686</v>
      </c>
      <c r="C2738" s="90" t="s">
        <v>11687</v>
      </c>
      <c r="D2738" s="91" t="s">
        <v>6249</v>
      </c>
      <c r="E2738" s="92">
        <v>370.8</v>
      </c>
      <c r="F2738" s="92">
        <v>36.39</v>
      </c>
      <c r="G2738" s="92">
        <v>407.19</v>
      </c>
      <c r="H2738" s="68">
        <v>9</v>
      </c>
      <c r="I2738" s="68"/>
    </row>
    <row r="2739" spans="2:9" x14ac:dyDescent="0.3">
      <c r="B2739" s="89" t="s">
        <v>11688</v>
      </c>
      <c r="C2739" s="90" t="s">
        <v>11689</v>
      </c>
      <c r="D2739" s="91" t="s">
        <v>6249</v>
      </c>
      <c r="E2739" s="92">
        <v>1.38</v>
      </c>
      <c r="F2739" s="92">
        <v>1.45</v>
      </c>
      <c r="G2739" s="92">
        <v>2.83</v>
      </c>
      <c r="H2739" s="68">
        <v>9</v>
      </c>
      <c r="I2739" s="68"/>
    </row>
    <row r="2740" spans="2:9" ht="28.8" x14ac:dyDescent="0.3">
      <c r="B2740" s="89" t="s">
        <v>11690</v>
      </c>
      <c r="C2740" s="90" t="s">
        <v>11691</v>
      </c>
      <c r="D2740" s="91" t="s">
        <v>6249</v>
      </c>
      <c r="E2740" s="92">
        <v>5.55</v>
      </c>
      <c r="F2740" s="92">
        <v>9.1</v>
      </c>
      <c r="G2740" s="92">
        <v>14.65</v>
      </c>
      <c r="H2740" s="68">
        <v>9</v>
      </c>
      <c r="I2740" s="68"/>
    </row>
    <row r="2741" spans="2:9" ht="28.8" x14ac:dyDescent="0.3">
      <c r="B2741" s="89" t="s">
        <v>11692</v>
      </c>
      <c r="C2741" s="90" t="s">
        <v>11693</v>
      </c>
      <c r="D2741" s="91" t="s">
        <v>6357</v>
      </c>
      <c r="E2741" s="92">
        <v>6.94</v>
      </c>
      <c r="F2741" s="92">
        <v>18.2</v>
      </c>
      <c r="G2741" s="92">
        <v>25.14</v>
      </c>
      <c r="H2741" s="68">
        <v>9</v>
      </c>
      <c r="I2741" s="68"/>
    </row>
    <row r="2742" spans="2:9" x14ac:dyDescent="0.3">
      <c r="B2742" s="89" t="s">
        <v>11694</v>
      </c>
      <c r="C2742" s="90" t="s">
        <v>11695</v>
      </c>
      <c r="D2742" s="91" t="s">
        <v>6249</v>
      </c>
      <c r="E2742" s="92">
        <v>15.14</v>
      </c>
      <c r="F2742" s="92">
        <v>3.64</v>
      </c>
      <c r="G2742" s="92">
        <v>18.78</v>
      </c>
      <c r="H2742" s="68">
        <v>9</v>
      </c>
      <c r="I2742" s="68"/>
    </row>
    <row r="2743" spans="2:9" ht="28.8" x14ac:dyDescent="0.3">
      <c r="B2743" s="89" t="s">
        <v>11696</v>
      </c>
      <c r="C2743" s="90" t="s">
        <v>11697</v>
      </c>
      <c r="D2743" s="91" t="s">
        <v>6249</v>
      </c>
      <c r="E2743" s="92">
        <v>5.55</v>
      </c>
      <c r="F2743" s="92">
        <v>9.1</v>
      </c>
      <c r="G2743" s="92">
        <v>14.65</v>
      </c>
      <c r="H2743" s="68">
        <v>9</v>
      </c>
      <c r="I2743" s="68"/>
    </row>
    <row r="2744" spans="2:9" x14ac:dyDescent="0.3">
      <c r="B2744" s="89" t="s">
        <v>11698</v>
      </c>
      <c r="C2744" s="90" t="s">
        <v>11699</v>
      </c>
      <c r="D2744" s="91" t="s">
        <v>6249</v>
      </c>
      <c r="E2744" s="92">
        <v>4.34</v>
      </c>
      <c r="F2744" s="92">
        <v>9.1</v>
      </c>
      <c r="G2744" s="92">
        <v>13.44</v>
      </c>
      <c r="H2744" s="68">
        <v>9</v>
      </c>
      <c r="I2744" s="68"/>
    </row>
    <row r="2745" spans="2:9" ht="28.8" x14ac:dyDescent="0.3">
      <c r="B2745" s="89" t="s">
        <v>11700</v>
      </c>
      <c r="C2745" s="90" t="s">
        <v>11701</v>
      </c>
      <c r="D2745" s="91" t="s">
        <v>6357</v>
      </c>
      <c r="E2745" s="92">
        <v>67.8</v>
      </c>
      <c r="F2745" s="92">
        <v>9.1</v>
      </c>
      <c r="G2745" s="92">
        <v>76.900000000000006</v>
      </c>
      <c r="H2745" s="68">
        <v>9</v>
      </c>
      <c r="I2745" s="68"/>
    </row>
    <row r="2746" spans="2:9" x14ac:dyDescent="0.3">
      <c r="B2746" s="89" t="s">
        <v>11702</v>
      </c>
      <c r="C2746" s="90" t="s">
        <v>11703</v>
      </c>
      <c r="D2746" s="91" t="s">
        <v>6249</v>
      </c>
      <c r="E2746" s="92">
        <v>59.1</v>
      </c>
      <c r="F2746" s="92">
        <v>9.1</v>
      </c>
      <c r="G2746" s="92">
        <v>68.2</v>
      </c>
      <c r="H2746" s="68">
        <v>9</v>
      </c>
      <c r="I2746" s="68"/>
    </row>
    <row r="2747" spans="2:9" x14ac:dyDescent="0.3">
      <c r="B2747" s="89" t="s">
        <v>11704</v>
      </c>
      <c r="C2747" s="90" t="s">
        <v>11705</v>
      </c>
      <c r="D2747" s="91" t="s">
        <v>6249</v>
      </c>
      <c r="E2747" s="92">
        <v>68.209999999999994</v>
      </c>
      <c r="F2747" s="92">
        <v>9.1</v>
      </c>
      <c r="G2747" s="92">
        <v>77.31</v>
      </c>
      <c r="H2747" s="68">
        <v>9</v>
      </c>
      <c r="I2747" s="68"/>
    </row>
    <row r="2748" spans="2:9" x14ac:dyDescent="0.3">
      <c r="B2748" s="89" t="s">
        <v>11706</v>
      </c>
      <c r="C2748" s="90" t="s">
        <v>11707</v>
      </c>
      <c r="D2748" s="91" t="s">
        <v>6249</v>
      </c>
      <c r="E2748" s="92">
        <v>5.74</v>
      </c>
      <c r="F2748" s="92">
        <v>9.1</v>
      </c>
      <c r="G2748" s="92">
        <v>14.84</v>
      </c>
      <c r="H2748" s="68">
        <v>9</v>
      </c>
      <c r="I2748" s="68"/>
    </row>
    <row r="2749" spans="2:9" x14ac:dyDescent="0.3">
      <c r="B2749" s="89" t="s">
        <v>11708</v>
      </c>
      <c r="C2749" s="90" t="s">
        <v>11709</v>
      </c>
      <c r="D2749" s="91" t="s">
        <v>6249</v>
      </c>
      <c r="E2749" s="92">
        <v>7.98</v>
      </c>
      <c r="F2749" s="92">
        <v>9.1</v>
      </c>
      <c r="G2749" s="92">
        <v>17.079999999999998</v>
      </c>
      <c r="H2749" s="68">
        <v>9</v>
      </c>
      <c r="I2749" s="68"/>
    </row>
    <row r="2750" spans="2:9" x14ac:dyDescent="0.3">
      <c r="B2750" s="89" t="s">
        <v>11710</v>
      </c>
      <c r="C2750" s="90" t="s">
        <v>11711</v>
      </c>
      <c r="D2750" s="91" t="s">
        <v>6249</v>
      </c>
      <c r="E2750" s="92">
        <v>11.12</v>
      </c>
      <c r="F2750" s="92">
        <v>9.1</v>
      </c>
      <c r="G2750" s="92">
        <v>20.22</v>
      </c>
      <c r="H2750" s="68">
        <v>9</v>
      </c>
      <c r="I2750" s="68"/>
    </row>
    <row r="2751" spans="2:9" x14ac:dyDescent="0.3">
      <c r="B2751" s="89" t="s">
        <v>11712</v>
      </c>
      <c r="C2751" s="90" t="s">
        <v>11713</v>
      </c>
      <c r="D2751" s="91" t="s">
        <v>6249</v>
      </c>
      <c r="E2751" s="92">
        <v>20.07</v>
      </c>
      <c r="F2751" s="92">
        <v>9.1</v>
      </c>
      <c r="G2751" s="92">
        <v>29.17</v>
      </c>
      <c r="H2751" s="68">
        <v>9</v>
      </c>
      <c r="I2751" s="68"/>
    </row>
    <row r="2752" spans="2:9" ht="28.8" x14ac:dyDescent="0.3">
      <c r="B2752" s="89" t="s">
        <v>11714</v>
      </c>
      <c r="C2752" s="90" t="s">
        <v>11715</v>
      </c>
      <c r="D2752" s="91" t="s">
        <v>6249</v>
      </c>
      <c r="E2752" s="92">
        <v>76.819999999999993</v>
      </c>
      <c r="F2752" s="92">
        <v>9.1</v>
      </c>
      <c r="G2752" s="92">
        <v>85.92</v>
      </c>
      <c r="H2752" s="68">
        <v>9</v>
      </c>
      <c r="I2752" s="68"/>
    </row>
    <row r="2753" spans="2:9" ht="28.8" x14ac:dyDescent="0.3">
      <c r="B2753" s="89" t="s">
        <v>11716</v>
      </c>
      <c r="C2753" s="90" t="s">
        <v>11717</v>
      </c>
      <c r="D2753" s="91" t="s">
        <v>6301</v>
      </c>
      <c r="E2753" s="92">
        <v>165.78</v>
      </c>
      <c r="F2753" s="92">
        <v>3.63</v>
      </c>
      <c r="G2753" s="92">
        <v>169.41</v>
      </c>
      <c r="H2753" s="68">
        <v>9</v>
      </c>
      <c r="I2753" s="68"/>
    </row>
    <row r="2754" spans="2:9" x14ac:dyDescent="0.3">
      <c r="B2754" s="89" t="s">
        <v>11718</v>
      </c>
      <c r="C2754" s="90" t="s">
        <v>11719</v>
      </c>
      <c r="D2754" s="91"/>
      <c r="E2754" s="92"/>
      <c r="F2754" s="92"/>
      <c r="G2754" s="92"/>
      <c r="H2754" s="68">
        <v>5</v>
      </c>
      <c r="I2754" s="68"/>
    </row>
    <row r="2755" spans="2:9" ht="28.8" x14ac:dyDescent="0.3">
      <c r="B2755" s="89" t="s">
        <v>11720</v>
      </c>
      <c r="C2755" s="90" t="s">
        <v>11721</v>
      </c>
      <c r="D2755" s="91" t="s">
        <v>6249</v>
      </c>
      <c r="E2755" s="92">
        <v>7.25</v>
      </c>
      <c r="F2755" s="92">
        <v>18.2</v>
      </c>
      <c r="G2755" s="92">
        <v>25.45</v>
      </c>
      <c r="H2755" s="68">
        <v>9</v>
      </c>
      <c r="I2755" s="68"/>
    </row>
    <row r="2756" spans="2:9" ht="28.8" x14ac:dyDescent="0.3">
      <c r="B2756" s="89" t="s">
        <v>11722</v>
      </c>
      <c r="C2756" s="90" t="s">
        <v>11723</v>
      </c>
      <c r="D2756" s="91" t="s">
        <v>6249</v>
      </c>
      <c r="E2756" s="92">
        <v>14.29</v>
      </c>
      <c r="F2756" s="92">
        <v>18.2</v>
      </c>
      <c r="G2756" s="92">
        <v>32.49</v>
      </c>
      <c r="H2756" s="68">
        <v>9</v>
      </c>
      <c r="I2756" s="68"/>
    </row>
    <row r="2757" spans="2:9" ht="28.8" x14ac:dyDescent="0.3">
      <c r="B2757" s="89" t="s">
        <v>11724</v>
      </c>
      <c r="C2757" s="90" t="s">
        <v>11725</v>
      </c>
      <c r="D2757" s="91" t="s">
        <v>6249</v>
      </c>
      <c r="E2757" s="92">
        <v>14.26</v>
      </c>
      <c r="F2757" s="92">
        <v>18.2</v>
      </c>
      <c r="G2757" s="92">
        <v>32.46</v>
      </c>
      <c r="H2757" s="68">
        <v>9</v>
      </c>
      <c r="I2757" s="68"/>
    </row>
    <row r="2758" spans="2:9" ht="28.8" x14ac:dyDescent="0.3">
      <c r="B2758" s="89" t="s">
        <v>11726</v>
      </c>
      <c r="C2758" s="90" t="s">
        <v>11727</v>
      </c>
      <c r="D2758" s="91" t="s">
        <v>6249</v>
      </c>
      <c r="E2758" s="92">
        <v>25.34</v>
      </c>
      <c r="F2758" s="92">
        <v>18.2</v>
      </c>
      <c r="G2758" s="92">
        <v>43.54</v>
      </c>
      <c r="H2758" s="68">
        <v>9</v>
      </c>
      <c r="I2758" s="68"/>
    </row>
    <row r="2759" spans="2:9" ht="28.8" x14ac:dyDescent="0.3">
      <c r="B2759" s="89" t="s">
        <v>11728</v>
      </c>
      <c r="C2759" s="90" t="s">
        <v>11729</v>
      </c>
      <c r="D2759" s="91" t="s">
        <v>6249</v>
      </c>
      <c r="E2759" s="92">
        <v>7.42</v>
      </c>
      <c r="F2759" s="92">
        <v>18.2</v>
      </c>
      <c r="G2759" s="92">
        <v>25.62</v>
      </c>
      <c r="H2759" s="68">
        <v>9</v>
      </c>
      <c r="I2759" s="68"/>
    </row>
    <row r="2760" spans="2:9" ht="28.8" x14ac:dyDescent="0.3">
      <c r="B2760" s="89" t="s">
        <v>11730</v>
      </c>
      <c r="C2760" s="90" t="s">
        <v>11731</v>
      </c>
      <c r="D2760" s="91" t="s">
        <v>6249</v>
      </c>
      <c r="E2760" s="92">
        <v>14.22</v>
      </c>
      <c r="F2760" s="92">
        <v>18.2</v>
      </c>
      <c r="G2760" s="92">
        <v>32.42</v>
      </c>
      <c r="H2760" s="68">
        <v>9</v>
      </c>
      <c r="I2760" s="68"/>
    </row>
    <row r="2761" spans="2:9" ht="28.8" x14ac:dyDescent="0.3">
      <c r="B2761" s="89" t="s">
        <v>11732</v>
      </c>
      <c r="C2761" s="90" t="s">
        <v>11733</v>
      </c>
      <c r="D2761" s="91" t="s">
        <v>6249</v>
      </c>
      <c r="E2761" s="92">
        <v>7.25</v>
      </c>
      <c r="F2761" s="92">
        <v>18.2</v>
      </c>
      <c r="G2761" s="92">
        <v>25.45</v>
      </c>
      <c r="H2761" s="68">
        <v>9</v>
      </c>
      <c r="I2761" s="68"/>
    </row>
    <row r="2762" spans="2:9" ht="28.8" x14ac:dyDescent="0.3">
      <c r="B2762" s="89" t="s">
        <v>11734</v>
      </c>
      <c r="C2762" s="90" t="s">
        <v>11735</v>
      </c>
      <c r="D2762" s="91" t="s">
        <v>6249</v>
      </c>
      <c r="E2762" s="92">
        <v>25.59</v>
      </c>
      <c r="F2762" s="92">
        <v>18.2</v>
      </c>
      <c r="G2762" s="92">
        <v>43.79</v>
      </c>
      <c r="H2762" s="68">
        <v>9</v>
      </c>
      <c r="I2762" s="68"/>
    </row>
    <row r="2763" spans="2:9" ht="28.8" x14ac:dyDescent="0.3">
      <c r="B2763" s="89" t="s">
        <v>11736</v>
      </c>
      <c r="C2763" s="90" t="s">
        <v>11737</v>
      </c>
      <c r="D2763" s="91" t="s">
        <v>6249</v>
      </c>
      <c r="E2763" s="92">
        <v>14.49</v>
      </c>
      <c r="F2763" s="92">
        <v>18.2</v>
      </c>
      <c r="G2763" s="92">
        <v>32.69</v>
      </c>
      <c r="H2763" s="68">
        <v>9</v>
      </c>
      <c r="I2763" s="68"/>
    </row>
    <row r="2764" spans="2:9" ht="28.8" x14ac:dyDescent="0.3">
      <c r="B2764" s="89" t="s">
        <v>11738</v>
      </c>
      <c r="C2764" s="90" t="s">
        <v>11739</v>
      </c>
      <c r="D2764" s="91" t="s">
        <v>6249</v>
      </c>
      <c r="E2764" s="92">
        <v>25.5</v>
      </c>
      <c r="F2764" s="92">
        <v>18.2</v>
      </c>
      <c r="G2764" s="92">
        <v>43.7</v>
      </c>
      <c r="H2764" s="68">
        <v>9</v>
      </c>
      <c r="I2764" s="68"/>
    </row>
    <row r="2765" spans="2:9" ht="28.8" x14ac:dyDescent="0.3">
      <c r="B2765" s="89" t="s">
        <v>11740</v>
      </c>
      <c r="C2765" s="90" t="s">
        <v>11741</v>
      </c>
      <c r="D2765" s="91" t="s">
        <v>6249</v>
      </c>
      <c r="E2765" s="92">
        <v>14.77</v>
      </c>
      <c r="F2765" s="92">
        <v>18.2</v>
      </c>
      <c r="G2765" s="92">
        <v>32.97</v>
      </c>
      <c r="H2765" s="68">
        <v>9</v>
      </c>
      <c r="I2765" s="68"/>
    </row>
    <row r="2766" spans="2:9" ht="28.8" x14ac:dyDescent="0.3">
      <c r="B2766" s="89" t="s">
        <v>11742</v>
      </c>
      <c r="C2766" s="90" t="s">
        <v>11743</v>
      </c>
      <c r="D2766" s="91" t="s">
        <v>6249</v>
      </c>
      <c r="E2766" s="92">
        <v>13.72</v>
      </c>
      <c r="F2766" s="92">
        <v>18.2</v>
      </c>
      <c r="G2766" s="92">
        <v>31.92</v>
      </c>
      <c r="H2766" s="68">
        <v>9</v>
      </c>
      <c r="I2766" s="68"/>
    </row>
    <row r="2767" spans="2:9" ht="28.8" x14ac:dyDescent="0.3">
      <c r="B2767" s="89" t="s">
        <v>11744</v>
      </c>
      <c r="C2767" s="90" t="s">
        <v>11745</v>
      </c>
      <c r="D2767" s="91" t="s">
        <v>6249</v>
      </c>
      <c r="E2767" s="92">
        <v>14.3</v>
      </c>
      <c r="F2767" s="92">
        <v>18.2</v>
      </c>
      <c r="G2767" s="92">
        <v>32.5</v>
      </c>
      <c r="H2767" s="68">
        <v>9</v>
      </c>
      <c r="I2767" s="68"/>
    </row>
    <row r="2768" spans="2:9" ht="28.8" x14ac:dyDescent="0.3">
      <c r="B2768" s="89" t="s">
        <v>11746</v>
      </c>
      <c r="C2768" s="90" t="s">
        <v>11747</v>
      </c>
      <c r="D2768" s="91" t="s">
        <v>6249</v>
      </c>
      <c r="E2768" s="92">
        <v>7.5</v>
      </c>
      <c r="F2768" s="92">
        <v>18.2</v>
      </c>
      <c r="G2768" s="92">
        <v>25.7</v>
      </c>
      <c r="H2768" s="68">
        <v>9</v>
      </c>
      <c r="I2768" s="68"/>
    </row>
    <row r="2769" spans="2:9" ht="28.8" x14ac:dyDescent="0.3">
      <c r="B2769" s="89" t="s">
        <v>11748</v>
      </c>
      <c r="C2769" s="90" t="s">
        <v>11749</v>
      </c>
      <c r="D2769" s="91" t="s">
        <v>6249</v>
      </c>
      <c r="E2769" s="92">
        <v>15.65</v>
      </c>
      <c r="F2769" s="92">
        <v>18.2</v>
      </c>
      <c r="G2769" s="92">
        <v>33.85</v>
      </c>
      <c r="H2769" s="68">
        <v>9</v>
      </c>
      <c r="I2769" s="68"/>
    </row>
    <row r="2770" spans="2:9" ht="28.8" x14ac:dyDescent="0.3">
      <c r="B2770" s="89" t="s">
        <v>11750</v>
      </c>
      <c r="C2770" s="90" t="s">
        <v>11751</v>
      </c>
      <c r="D2770" s="91" t="s">
        <v>6249</v>
      </c>
      <c r="E2770" s="92">
        <v>14.37</v>
      </c>
      <c r="F2770" s="92">
        <v>18.2</v>
      </c>
      <c r="G2770" s="92">
        <v>32.57</v>
      </c>
      <c r="H2770" s="68">
        <v>9</v>
      </c>
      <c r="I2770" s="68"/>
    </row>
    <row r="2771" spans="2:9" ht="28.8" x14ac:dyDescent="0.3">
      <c r="B2771" s="89" t="s">
        <v>11752</v>
      </c>
      <c r="C2771" s="90" t="s">
        <v>11753</v>
      </c>
      <c r="D2771" s="91" t="s">
        <v>6249</v>
      </c>
      <c r="E2771" s="92">
        <v>14.38</v>
      </c>
      <c r="F2771" s="92">
        <v>18.2</v>
      </c>
      <c r="G2771" s="92">
        <v>32.58</v>
      </c>
      <c r="H2771" s="68">
        <v>9</v>
      </c>
      <c r="I2771" s="68"/>
    </row>
    <row r="2772" spans="2:9" ht="28.8" x14ac:dyDescent="0.3">
      <c r="B2772" s="89" t="s">
        <v>11754</v>
      </c>
      <c r="C2772" s="90" t="s">
        <v>11755</v>
      </c>
      <c r="D2772" s="91" t="s">
        <v>6249</v>
      </c>
      <c r="E2772" s="92">
        <v>7.17</v>
      </c>
      <c r="F2772" s="92">
        <v>18.2</v>
      </c>
      <c r="G2772" s="92">
        <v>25.37</v>
      </c>
      <c r="H2772" s="68">
        <v>9</v>
      </c>
      <c r="I2772" s="68"/>
    </row>
    <row r="2773" spans="2:9" ht="28.8" x14ac:dyDescent="0.3">
      <c r="B2773" s="89" t="s">
        <v>11756</v>
      </c>
      <c r="C2773" s="90" t="s">
        <v>11757</v>
      </c>
      <c r="D2773" s="91" t="s">
        <v>6249</v>
      </c>
      <c r="E2773" s="92">
        <v>7.62</v>
      </c>
      <c r="F2773" s="92">
        <v>18.2</v>
      </c>
      <c r="G2773" s="92">
        <v>25.82</v>
      </c>
      <c r="H2773" s="68">
        <v>9</v>
      </c>
      <c r="I2773" s="68"/>
    </row>
    <row r="2774" spans="2:9" ht="28.8" x14ac:dyDescent="0.3">
      <c r="B2774" s="89" t="s">
        <v>11758</v>
      </c>
      <c r="C2774" s="90" t="s">
        <v>11759</v>
      </c>
      <c r="D2774" s="91" t="s">
        <v>6249</v>
      </c>
      <c r="E2774" s="92">
        <v>14.45</v>
      </c>
      <c r="F2774" s="92">
        <v>18.2</v>
      </c>
      <c r="G2774" s="92">
        <v>32.65</v>
      </c>
      <c r="H2774" s="68">
        <v>9</v>
      </c>
      <c r="I2774" s="68"/>
    </row>
    <row r="2775" spans="2:9" x14ac:dyDescent="0.3">
      <c r="B2775" s="89" t="s">
        <v>11760</v>
      </c>
      <c r="C2775" s="90" t="s">
        <v>11761</v>
      </c>
      <c r="D2775" s="91"/>
      <c r="E2775" s="92"/>
      <c r="F2775" s="92"/>
      <c r="G2775" s="92"/>
      <c r="H2775" s="68">
        <v>2</v>
      </c>
      <c r="I2775" s="68"/>
    </row>
    <row r="2776" spans="2:9" x14ac:dyDescent="0.3">
      <c r="B2776" s="89" t="s">
        <v>11762</v>
      </c>
      <c r="C2776" s="90" t="s">
        <v>11763</v>
      </c>
      <c r="D2776" s="91"/>
      <c r="E2776" s="92"/>
      <c r="F2776" s="92"/>
      <c r="G2776" s="92"/>
      <c r="H2776" s="68">
        <v>5</v>
      </c>
      <c r="I2776" s="68"/>
    </row>
    <row r="2777" spans="2:9" ht="28.8" x14ac:dyDescent="0.3">
      <c r="B2777" s="89" t="s">
        <v>11764</v>
      </c>
      <c r="C2777" s="90" t="s">
        <v>11765</v>
      </c>
      <c r="D2777" s="91" t="s">
        <v>6249</v>
      </c>
      <c r="E2777" s="92">
        <v>1213.1500000000001</v>
      </c>
      <c r="F2777" s="92">
        <v>50.91</v>
      </c>
      <c r="G2777" s="92">
        <v>1264.06</v>
      </c>
      <c r="H2777" s="68">
        <v>9</v>
      </c>
      <c r="I2777" s="68"/>
    </row>
    <row r="2778" spans="2:9" ht="43.2" x14ac:dyDescent="0.3">
      <c r="B2778" s="89" t="s">
        <v>11766</v>
      </c>
      <c r="C2778" s="90" t="s">
        <v>11767</v>
      </c>
      <c r="D2778" s="91" t="s">
        <v>6249</v>
      </c>
      <c r="E2778" s="92">
        <v>1371.97</v>
      </c>
      <c r="F2778" s="92">
        <v>50.91</v>
      </c>
      <c r="G2778" s="92">
        <v>1422.88</v>
      </c>
      <c r="H2778" s="68">
        <v>9</v>
      </c>
      <c r="I2778" s="68"/>
    </row>
    <row r="2779" spans="2:9" x14ac:dyDescent="0.3">
      <c r="B2779" s="89" t="s">
        <v>11768</v>
      </c>
      <c r="C2779" s="90" t="s">
        <v>11769</v>
      </c>
      <c r="D2779" s="91"/>
      <c r="E2779" s="92"/>
      <c r="F2779" s="92"/>
      <c r="G2779" s="92"/>
      <c r="H2779" s="68">
        <v>5</v>
      </c>
      <c r="I2779" s="68"/>
    </row>
    <row r="2780" spans="2:9" x14ac:dyDescent="0.3">
      <c r="B2780" s="89" t="s">
        <v>11770</v>
      </c>
      <c r="C2780" s="90" t="s">
        <v>11771</v>
      </c>
      <c r="D2780" s="91" t="s">
        <v>6249</v>
      </c>
      <c r="E2780" s="92">
        <v>9.5399999999999991</v>
      </c>
      <c r="F2780" s="92">
        <v>18.2</v>
      </c>
      <c r="G2780" s="92">
        <v>27.74</v>
      </c>
      <c r="H2780" s="68">
        <v>9</v>
      </c>
      <c r="I2780" s="68"/>
    </row>
    <row r="2781" spans="2:9" x14ac:dyDescent="0.3">
      <c r="B2781" s="89" t="s">
        <v>11772</v>
      </c>
      <c r="C2781" s="90" t="s">
        <v>11773</v>
      </c>
      <c r="D2781" s="91" t="s">
        <v>6249</v>
      </c>
      <c r="E2781" s="92">
        <v>607.44000000000005</v>
      </c>
      <c r="F2781" s="92">
        <v>34.57</v>
      </c>
      <c r="G2781" s="92">
        <v>642.01</v>
      </c>
      <c r="H2781" s="68">
        <v>9</v>
      </c>
      <c r="I2781" s="68"/>
    </row>
    <row r="2782" spans="2:9" x14ac:dyDescent="0.3">
      <c r="B2782" s="89" t="s">
        <v>11774</v>
      </c>
      <c r="C2782" s="90" t="s">
        <v>11775</v>
      </c>
      <c r="D2782" s="91" t="s">
        <v>6249</v>
      </c>
      <c r="E2782" s="92">
        <v>399.66</v>
      </c>
      <c r="F2782" s="92">
        <v>29.14</v>
      </c>
      <c r="G2782" s="92">
        <v>428.8</v>
      </c>
      <c r="H2782" s="68">
        <v>9</v>
      </c>
      <c r="I2782" s="68"/>
    </row>
    <row r="2783" spans="2:9" x14ac:dyDescent="0.3">
      <c r="B2783" s="89" t="s">
        <v>11776</v>
      </c>
      <c r="C2783" s="90" t="s">
        <v>11777</v>
      </c>
      <c r="D2783" s="91" t="s">
        <v>6249</v>
      </c>
      <c r="E2783" s="92">
        <v>152.78</v>
      </c>
      <c r="F2783" s="92">
        <v>18.2</v>
      </c>
      <c r="G2783" s="92">
        <v>170.98</v>
      </c>
      <c r="H2783" s="68">
        <v>9</v>
      </c>
      <c r="I2783" s="68"/>
    </row>
    <row r="2784" spans="2:9" x14ac:dyDescent="0.3">
      <c r="B2784" s="89" t="s">
        <v>11778</v>
      </c>
      <c r="C2784" s="90" t="s">
        <v>11779</v>
      </c>
      <c r="D2784" s="91" t="s">
        <v>6249</v>
      </c>
      <c r="E2784" s="92">
        <v>14.55</v>
      </c>
      <c r="F2784" s="92">
        <v>21.83</v>
      </c>
      <c r="G2784" s="92">
        <v>36.380000000000003</v>
      </c>
      <c r="H2784" s="68">
        <v>9</v>
      </c>
      <c r="I2784" s="68"/>
    </row>
    <row r="2785" spans="2:9" x14ac:dyDescent="0.3">
      <c r="B2785" s="89" t="s">
        <v>11780</v>
      </c>
      <c r="C2785" s="90" t="s">
        <v>11781</v>
      </c>
      <c r="D2785" s="91" t="s">
        <v>6249</v>
      </c>
      <c r="E2785" s="92">
        <v>74.13</v>
      </c>
      <c r="F2785" s="92">
        <v>29.14</v>
      </c>
      <c r="G2785" s="92">
        <v>103.27</v>
      </c>
      <c r="H2785" s="68">
        <v>9</v>
      </c>
      <c r="I2785" s="68"/>
    </row>
    <row r="2786" spans="2:9" ht="28.8" x14ac:dyDescent="0.3">
      <c r="B2786" s="89" t="s">
        <v>11782</v>
      </c>
      <c r="C2786" s="90" t="s">
        <v>11783</v>
      </c>
      <c r="D2786" s="91" t="s">
        <v>6249</v>
      </c>
      <c r="E2786" s="92">
        <v>3024.48</v>
      </c>
      <c r="F2786" s="92">
        <v>72.78</v>
      </c>
      <c r="G2786" s="92">
        <v>3097.26</v>
      </c>
      <c r="H2786" s="68">
        <v>9</v>
      </c>
      <c r="I2786" s="68"/>
    </row>
    <row r="2787" spans="2:9" x14ac:dyDescent="0.3">
      <c r="B2787" s="89" t="s">
        <v>11784</v>
      </c>
      <c r="C2787" s="90" t="s">
        <v>11785</v>
      </c>
      <c r="D2787" s="91" t="s">
        <v>6249</v>
      </c>
      <c r="E2787" s="92">
        <v>440.35</v>
      </c>
      <c r="F2787" s="92">
        <v>29.14</v>
      </c>
      <c r="G2787" s="92">
        <v>469.49</v>
      </c>
      <c r="H2787" s="68">
        <v>9</v>
      </c>
      <c r="I2787" s="68"/>
    </row>
    <row r="2788" spans="2:9" x14ac:dyDescent="0.3">
      <c r="B2788" s="89" t="s">
        <v>11786</v>
      </c>
      <c r="C2788" s="90" t="s">
        <v>11787</v>
      </c>
      <c r="D2788" s="91" t="s">
        <v>6249</v>
      </c>
      <c r="E2788" s="92">
        <v>144.63999999999999</v>
      </c>
      <c r="F2788" s="92">
        <v>29.14</v>
      </c>
      <c r="G2788" s="92">
        <v>173.78</v>
      </c>
      <c r="H2788" s="68">
        <v>9</v>
      </c>
      <c r="I2788" s="68"/>
    </row>
    <row r="2789" spans="2:9" x14ac:dyDescent="0.3">
      <c r="B2789" s="89" t="s">
        <v>11788</v>
      </c>
      <c r="C2789" s="90" t="s">
        <v>11789</v>
      </c>
      <c r="D2789" s="91"/>
      <c r="E2789" s="92"/>
      <c r="F2789" s="92"/>
      <c r="G2789" s="92"/>
      <c r="H2789" s="68">
        <v>5</v>
      </c>
      <c r="I2789" s="68"/>
    </row>
    <row r="2790" spans="2:9" x14ac:dyDescent="0.3">
      <c r="B2790" s="89" t="s">
        <v>11790</v>
      </c>
      <c r="C2790" s="90" t="s">
        <v>11791</v>
      </c>
      <c r="D2790" s="91" t="s">
        <v>6249</v>
      </c>
      <c r="E2790" s="92">
        <v>14520.16</v>
      </c>
      <c r="F2790" s="92">
        <v>145.56</v>
      </c>
      <c r="G2790" s="92">
        <v>14665.72</v>
      </c>
      <c r="H2790" s="68">
        <v>9</v>
      </c>
      <c r="I2790" s="68"/>
    </row>
    <row r="2791" spans="2:9" x14ac:dyDescent="0.3">
      <c r="B2791" s="89" t="s">
        <v>11792</v>
      </c>
      <c r="C2791" s="90" t="s">
        <v>11793</v>
      </c>
      <c r="D2791" s="91" t="s">
        <v>6249</v>
      </c>
      <c r="E2791" s="92">
        <v>12700.34</v>
      </c>
      <c r="F2791" s="92">
        <v>163.76</v>
      </c>
      <c r="G2791" s="92">
        <v>12864.1</v>
      </c>
      <c r="H2791" s="68">
        <v>9</v>
      </c>
      <c r="I2791" s="68"/>
    </row>
    <row r="2792" spans="2:9" x14ac:dyDescent="0.3">
      <c r="B2792" s="89" t="s">
        <v>11794</v>
      </c>
      <c r="C2792" s="90" t="s">
        <v>11795</v>
      </c>
      <c r="D2792" s="91" t="s">
        <v>6249</v>
      </c>
      <c r="E2792" s="92">
        <v>529.29999999999995</v>
      </c>
      <c r="F2792" s="92">
        <v>181.95</v>
      </c>
      <c r="G2792" s="92">
        <v>711.25</v>
      </c>
      <c r="H2792" s="68">
        <v>9</v>
      </c>
      <c r="I2792" s="68"/>
    </row>
    <row r="2793" spans="2:9" ht="28.8" x14ac:dyDescent="0.3">
      <c r="B2793" s="89" t="s">
        <v>11796</v>
      </c>
      <c r="C2793" s="90" t="s">
        <v>11797</v>
      </c>
      <c r="D2793" s="91" t="s">
        <v>6560</v>
      </c>
      <c r="E2793" s="92">
        <v>11149.81</v>
      </c>
      <c r="F2793" s="92">
        <v>3840.48</v>
      </c>
      <c r="G2793" s="92">
        <v>14990.29</v>
      </c>
      <c r="H2793" s="68">
        <v>9</v>
      </c>
      <c r="I2793" s="68"/>
    </row>
    <row r="2794" spans="2:9" ht="28.8" x14ac:dyDescent="0.3">
      <c r="B2794" s="89" t="s">
        <v>11798</v>
      </c>
      <c r="C2794" s="90" t="s">
        <v>11799</v>
      </c>
      <c r="D2794" s="91" t="s">
        <v>6560</v>
      </c>
      <c r="E2794" s="92">
        <v>20091.47</v>
      </c>
      <c r="F2794" s="92">
        <v>4320.54</v>
      </c>
      <c r="G2794" s="92">
        <v>24412.01</v>
      </c>
      <c r="H2794" s="68">
        <v>9</v>
      </c>
      <c r="I2794" s="68"/>
    </row>
    <row r="2795" spans="2:9" ht="28.8" x14ac:dyDescent="0.3">
      <c r="B2795" s="89" t="s">
        <v>11800</v>
      </c>
      <c r="C2795" s="90" t="s">
        <v>11801</v>
      </c>
      <c r="D2795" s="91" t="s">
        <v>6560</v>
      </c>
      <c r="E2795" s="92">
        <v>25086.65</v>
      </c>
      <c r="F2795" s="92">
        <v>5080.7299999999996</v>
      </c>
      <c r="G2795" s="92">
        <v>30167.38</v>
      </c>
      <c r="H2795" s="68">
        <v>9</v>
      </c>
      <c r="I2795" s="68"/>
    </row>
    <row r="2796" spans="2:9" ht="28.8" x14ac:dyDescent="0.3">
      <c r="B2796" s="89" t="s">
        <v>11802</v>
      </c>
      <c r="C2796" s="90" t="s">
        <v>11803</v>
      </c>
      <c r="D2796" s="91" t="s">
        <v>6249</v>
      </c>
      <c r="E2796" s="92">
        <v>1050.3499999999999</v>
      </c>
      <c r="F2796" s="92">
        <v>37.869999999999997</v>
      </c>
      <c r="G2796" s="92">
        <v>1088.22</v>
      </c>
      <c r="H2796" s="68">
        <v>9</v>
      </c>
      <c r="I2796" s="68"/>
    </row>
    <row r="2797" spans="2:9" ht="28.8" x14ac:dyDescent="0.3">
      <c r="B2797" s="89" t="s">
        <v>11804</v>
      </c>
      <c r="C2797" s="90" t="s">
        <v>11805</v>
      </c>
      <c r="D2797" s="91" t="s">
        <v>6249</v>
      </c>
      <c r="E2797" s="92">
        <v>1330.22</v>
      </c>
      <c r="F2797" s="92">
        <v>47.33</v>
      </c>
      <c r="G2797" s="92">
        <v>1377.55</v>
      </c>
      <c r="H2797" s="68">
        <v>9</v>
      </c>
      <c r="I2797" s="68"/>
    </row>
    <row r="2798" spans="2:9" ht="28.8" x14ac:dyDescent="0.3">
      <c r="B2798" s="89" t="s">
        <v>11806</v>
      </c>
      <c r="C2798" s="90" t="s">
        <v>11807</v>
      </c>
      <c r="D2798" s="91" t="s">
        <v>6249</v>
      </c>
      <c r="E2798" s="92">
        <v>2677.52</v>
      </c>
      <c r="F2798" s="92">
        <v>50.91</v>
      </c>
      <c r="G2798" s="92">
        <v>2728.43</v>
      </c>
      <c r="H2798" s="68">
        <v>9</v>
      </c>
      <c r="I2798" s="68"/>
    </row>
    <row r="2799" spans="2:9" x14ac:dyDescent="0.3">
      <c r="B2799" s="89" t="s">
        <v>11808</v>
      </c>
      <c r="C2799" s="90" t="s">
        <v>11809</v>
      </c>
      <c r="D2799" s="91"/>
      <c r="E2799" s="92"/>
      <c r="F2799" s="92"/>
      <c r="G2799" s="92"/>
      <c r="H2799" s="68">
        <v>5</v>
      </c>
      <c r="I2799" s="68"/>
    </row>
    <row r="2800" spans="2:9" x14ac:dyDescent="0.3">
      <c r="B2800" s="89" t="s">
        <v>11810</v>
      </c>
      <c r="C2800" s="90" t="s">
        <v>11811</v>
      </c>
      <c r="D2800" s="91" t="s">
        <v>6249</v>
      </c>
      <c r="E2800" s="92">
        <v>176</v>
      </c>
      <c r="F2800" s="92">
        <v>29.14</v>
      </c>
      <c r="G2800" s="92">
        <v>205.14</v>
      </c>
      <c r="H2800" s="68">
        <v>9</v>
      </c>
      <c r="I2800" s="68"/>
    </row>
    <row r="2801" spans="2:9" x14ac:dyDescent="0.3">
      <c r="B2801" s="89" t="s">
        <v>11812</v>
      </c>
      <c r="C2801" s="90" t="s">
        <v>11813</v>
      </c>
      <c r="D2801" s="91"/>
      <c r="E2801" s="92"/>
      <c r="F2801" s="92"/>
      <c r="G2801" s="92"/>
      <c r="H2801" s="68">
        <v>5</v>
      </c>
      <c r="I2801" s="68"/>
    </row>
    <row r="2802" spans="2:9" x14ac:dyDescent="0.3">
      <c r="B2802" s="89" t="s">
        <v>11814</v>
      </c>
      <c r="C2802" s="90" t="s">
        <v>11815</v>
      </c>
      <c r="D2802" s="91" t="s">
        <v>6249</v>
      </c>
      <c r="E2802" s="92">
        <v>381.03</v>
      </c>
      <c r="F2802" s="92">
        <v>36.39</v>
      </c>
      <c r="G2802" s="92">
        <v>417.42</v>
      </c>
      <c r="H2802" s="68">
        <v>9</v>
      </c>
      <c r="I2802" s="68"/>
    </row>
    <row r="2803" spans="2:9" ht="28.8" x14ac:dyDescent="0.3">
      <c r="B2803" s="89" t="s">
        <v>11816</v>
      </c>
      <c r="C2803" s="90" t="s">
        <v>11817</v>
      </c>
      <c r="D2803" s="91" t="s">
        <v>6249</v>
      </c>
      <c r="E2803" s="92">
        <v>289.48</v>
      </c>
      <c r="F2803" s="92">
        <v>36.39</v>
      </c>
      <c r="G2803" s="92">
        <v>325.87</v>
      </c>
      <c r="H2803" s="68">
        <v>9</v>
      </c>
      <c r="I2803" s="68"/>
    </row>
    <row r="2804" spans="2:9" x14ac:dyDescent="0.3">
      <c r="B2804" s="89" t="s">
        <v>11818</v>
      </c>
      <c r="C2804" s="90" t="s">
        <v>11819</v>
      </c>
      <c r="D2804" s="91"/>
      <c r="E2804" s="92"/>
      <c r="F2804" s="92"/>
      <c r="G2804" s="92"/>
      <c r="H2804" s="68">
        <v>5</v>
      </c>
      <c r="I2804" s="68"/>
    </row>
    <row r="2805" spans="2:9" x14ac:dyDescent="0.3">
      <c r="B2805" s="89" t="s">
        <v>11820</v>
      </c>
      <c r="C2805" s="90" t="s">
        <v>11821</v>
      </c>
      <c r="D2805" s="91" t="s">
        <v>6249</v>
      </c>
      <c r="E2805" s="92">
        <v>33.18</v>
      </c>
      <c r="F2805" s="92">
        <v>18.2</v>
      </c>
      <c r="G2805" s="92">
        <v>51.38</v>
      </c>
      <c r="H2805" s="68">
        <v>9</v>
      </c>
      <c r="I2805" s="68"/>
    </row>
    <row r="2806" spans="2:9" x14ac:dyDescent="0.3">
      <c r="B2806" s="89" t="s">
        <v>11822</v>
      </c>
      <c r="C2806" s="90" t="s">
        <v>11823</v>
      </c>
      <c r="D2806" s="91"/>
      <c r="E2806" s="92"/>
      <c r="F2806" s="92"/>
      <c r="G2806" s="92"/>
      <c r="H2806" s="68">
        <v>5</v>
      </c>
      <c r="I2806" s="68"/>
    </row>
    <row r="2807" spans="2:9" x14ac:dyDescent="0.3">
      <c r="B2807" s="89" t="s">
        <v>11824</v>
      </c>
      <c r="C2807" s="90" t="s">
        <v>11825</v>
      </c>
      <c r="D2807" s="91" t="s">
        <v>6560</v>
      </c>
      <c r="E2807" s="92">
        <v>7222.21</v>
      </c>
      <c r="F2807" s="92">
        <v>297.69</v>
      </c>
      <c r="G2807" s="92">
        <v>7519.9</v>
      </c>
      <c r="H2807" s="68">
        <v>9</v>
      </c>
      <c r="I2807" s="68"/>
    </row>
    <row r="2808" spans="2:9" x14ac:dyDescent="0.3">
      <c r="B2808" s="89" t="s">
        <v>11826</v>
      </c>
      <c r="C2808" s="90" t="s">
        <v>11827</v>
      </c>
      <c r="D2808" s="91" t="s">
        <v>6560</v>
      </c>
      <c r="E2808" s="92">
        <v>6410.82</v>
      </c>
      <c r="F2808" s="92">
        <v>288.41000000000003</v>
      </c>
      <c r="G2808" s="92">
        <v>6699.23</v>
      </c>
      <c r="H2808" s="68">
        <v>9</v>
      </c>
      <c r="I2808" s="68"/>
    </row>
    <row r="2809" spans="2:9" x14ac:dyDescent="0.3">
      <c r="B2809" s="89" t="s">
        <v>11828</v>
      </c>
      <c r="C2809" s="90" t="s">
        <v>11829</v>
      </c>
      <c r="D2809" s="91" t="s">
        <v>6560</v>
      </c>
      <c r="E2809" s="92">
        <v>7766.26</v>
      </c>
      <c r="F2809" s="92">
        <v>297.69</v>
      </c>
      <c r="G2809" s="92">
        <v>8063.95</v>
      </c>
      <c r="H2809" s="68">
        <v>9</v>
      </c>
      <c r="I2809" s="68"/>
    </row>
    <row r="2810" spans="2:9" x14ac:dyDescent="0.3">
      <c r="B2810" s="89" t="s">
        <v>11830</v>
      </c>
      <c r="C2810" s="90" t="s">
        <v>11831</v>
      </c>
      <c r="D2810" s="91" t="s">
        <v>6560</v>
      </c>
      <c r="E2810" s="92">
        <v>11307.54</v>
      </c>
      <c r="F2810" s="92">
        <v>297.69</v>
      </c>
      <c r="G2810" s="92">
        <v>11605.23</v>
      </c>
      <c r="H2810" s="68">
        <v>9</v>
      </c>
      <c r="I2810" s="68"/>
    </row>
    <row r="2811" spans="2:9" x14ac:dyDescent="0.3">
      <c r="B2811" s="89" t="s">
        <v>11832</v>
      </c>
      <c r="C2811" s="90" t="s">
        <v>11833</v>
      </c>
      <c r="D2811" s="91" t="s">
        <v>6560</v>
      </c>
      <c r="E2811" s="92">
        <v>2775.19</v>
      </c>
      <c r="F2811" s="92">
        <v>288.41000000000003</v>
      </c>
      <c r="G2811" s="92">
        <v>3063.6</v>
      </c>
      <c r="H2811" s="68">
        <v>9</v>
      </c>
      <c r="I2811" s="68"/>
    </row>
    <row r="2812" spans="2:9" x14ac:dyDescent="0.3">
      <c r="B2812" s="89" t="s">
        <v>11834</v>
      </c>
      <c r="C2812" s="90" t="s">
        <v>11835</v>
      </c>
      <c r="D2812" s="91" t="s">
        <v>6560</v>
      </c>
      <c r="E2812" s="92">
        <v>3755.95</v>
      </c>
      <c r="F2812" s="92">
        <v>288.41000000000003</v>
      </c>
      <c r="G2812" s="92">
        <v>4044.36</v>
      </c>
      <c r="H2812" s="68">
        <v>9</v>
      </c>
      <c r="I2812" s="68"/>
    </row>
    <row r="2813" spans="2:9" x14ac:dyDescent="0.3">
      <c r="B2813" s="89" t="s">
        <v>11836</v>
      </c>
      <c r="C2813" s="90" t="s">
        <v>11837</v>
      </c>
      <c r="D2813" s="91" t="s">
        <v>6560</v>
      </c>
      <c r="E2813" s="92">
        <v>5673.03</v>
      </c>
      <c r="F2813" s="92">
        <v>297.69</v>
      </c>
      <c r="G2813" s="92">
        <v>5970.72</v>
      </c>
      <c r="H2813" s="68">
        <v>9</v>
      </c>
      <c r="I2813" s="68"/>
    </row>
    <row r="2814" spans="2:9" x14ac:dyDescent="0.3">
      <c r="B2814" s="89" t="s">
        <v>11838</v>
      </c>
      <c r="C2814" s="90" t="s">
        <v>11839</v>
      </c>
      <c r="D2814" s="91" t="s">
        <v>6560</v>
      </c>
      <c r="E2814" s="92">
        <v>6177.44</v>
      </c>
      <c r="F2814" s="92">
        <v>297.69</v>
      </c>
      <c r="G2814" s="92">
        <v>6475.13</v>
      </c>
      <c r="H2814" s="68">
        <v>9</v>
      </c>
      <c r="I2814" s="68"/>
    </row>
    <row r="2815" spans="2:9" x14ac:dyDescent="0.3">
      <c r="B2815" s="89" t="s">
        <v>11840</v>
      </c>
      <c r="C2815" s="90" t="s">
        <v>11841</v>
      </c>
      <c r="D2815" s="91" t="s">
        <v>6560</v>
      </c>
      <c r="E2815" s="92">
        <v>6221.08</v>
      </c>
      <c r="F2815" s="92">
        <v>297.69</v>
      </c>
      <c r="G2815" s="92">
        <v>6518.77</v>
      </c>
      <c r="H2815" s="68">
        <v>9</v>
      </c>
      <c r="I2815" s="68"/>
    </row>
    <row r="2816" spans="2:9" x14ac:dyDescent="0.3">
      <c r="B2816" s="89" t="s">
        <v>11842</v>
      </c>
      <c r="C2816" s="90" t="s">
        <v>11843</v>
      </c>
      <c r="D2816" s="91" t="s">
        <v>6560</v>
      </c>
      <c r="E2816" s="92">
        <v>9321.4599999999991</v>
      </c>
      <c r="F2816" s="92">
        <v>297.69</v>
      </c>
      <c r="G2816" s="92">
        <v>9619.15</v>
      </c>
      <c r="H2816" s="68">
        <v>9</v>
      </c>
      <c r="I2816" s="68"/>
    </row>
    <row r="2817" spans="2:9" x14ac:dyDescent="0.3">
      <c r="B2817" s="89" t="s">
        <v>11844</v>
      </c>
      <c r="C2817" s="90" t="s">
        <v>11845</v>
      </c>
      <c r="D2817" s="91"/>
      <c r="E2817" s="92"/>
      <c r="F2817" s="92"/>
      <c r="G2817" s="92"/>
      <c r="H2817" s="68">
        <v>5</v>
      </c>
      <c r="I2817" s="68"/>
    </row>
    <row r="2818" spans="2:9" x14ac:dyDescent="0.3">
      <c r="B2818" s="89" t="s">
        <v>11846</v>
      </c>
      <c r="C2818" s="90" t="s">
        <v>11847</v>
      </c>
      <c r="D2818" s="91" t="s">
        <v>6249</v>
      </c>
      <c r="E2818" s="92">
        <v>36238.230000000003</v>
      </c>
      <c r="F2818" s="92">
        <v>675.44</v>
      </c>
      <c r="G2818" s="92">
        <v>36913.67</v>
      </c>
      <c r="H2818" s="68">
        <v>9</v>
      </c>
      <c r="I2818" s="68"/>
    </row>
    <row r="2819" spans="2:9" ht="28.8" x14ac:dyDescent="0.3">
      <c r="B2819" s="89" t="s">
        <v>11848</v>
      </c>
      <c r="C2819" s="90" t="s">
        <v>11849</v>
      </c>
      <c r="D2819" s="91" t="s">
        <v>6249</v>
      </c>
      <c r="E2819" s="92">
        <v>41889.769999999997</v>
      </c>
      <c r="F2819" s="92">
        <v>675.44</v>
      </c>
      <c r="G2819" s="92">
        <v>42565.21</v>
      </c>
      <c r="H2819" s="68">
        <v>9</v>
      </c>
      <c r="I2819" s="68"/>
    </row>
    <row r="2820" spans="2:9" ht="28.8" x14ac:dyDescent="0.3">
      <c r="B2820" s="89" t="s">
        <v>11850</v>
      </c>
      <c r="C2820" s="90" t="s">
        <v>11851</v>
      </c>
      <c r="D2820" s="91" t="s">
        <v>6249</v>
      </c>
      <c r="E2820" s="92">
        <v>48400.55</v>
      </c>
      <c r="F2820" s="92">
        <v>675.44</v>
      </c>
      <c r="G2820" s="92">
        <v>49075.99</v>
      </c>
      <c r="H2820" s="68">
        <v>9</v>
      </c>
      <c r="I2820" s="68"/>
    </row>
    <row r="2821" spans="2:9" ht="28.8" x14ac:dyDescent="0.3">
      <c r="B2821" s="89" t="s">
        <v>11852</v>
      </c>
      <c r="C2821" s="90" t="s">
        <v>11853</v>
      </c>
      <c r="D2821" s="91" t="s">
        <v>6249</v>
      </c>
      <c r="E2821" s="92">
        <v>53936.94</v>
      </c>
      <c r="F2821" s="92">
        <v>675.44</v>
      </c>
      <c r="G2821" s="92">
        <v>54612.38</v>
      </c>
      <c r="H2821" s="68">
        <v>9</v>
      </c>
      <c r="I2821" s="68"/>
    </row>
    <row r="2822" spans="2:9" ht="28.8" x14ac:dyDescent="0.3">
      <c r="B2822" s="89" t="s">
        <v>11854</v>
      </c>
      <c r="C2822" s="90" t="s">
        <v>11855</v>
      </c>
      <c r="D2822" s="91" t="s">
        <v>6249</v>
      </c>
      <c r="E2822" s="92">
        <v>3484.32</v>
      </c>
      <c r="F2822" s="92">
        <v>591.01</v>
      </c>
      <c r="G2822" s="92">
        <v>4075.33</v>
      </c>
      <c r="H2822" s="68">
        <v>9</v>
      </c>
      <c r="I2822" s="68"/>
    </row>
    <row r="2823" spans="2:9" ht="28.8" x14ac:dyDescent="0.3">
      <c r="B2823" s="89" t="s">
        <v>11856</v>
      </c>
      <c r="C2823" s="90" t="s">
        <v>11857</v>
      </c>
      <c r="D2823" s="91" t="s">
        <v>6249</v>
      </c>
      <c r="E2823" s="92">
        <v>4504.6099999999997</v>
      </c>
      <c r="F2823" s="92">
        <v>591.01</v>
      </c>
      <c r="G2823" s="92">
        <v>5095.62</v>
      </c>
      <c r="H2823" s="68">
        <v>9</v>
      </c>
      <c r="I2823" s="68"/>
    </row>
    <row r="2824" spans="2:9" ht="28.8" x14ac:dyDescent="0.3">
      <c r="B2824" s="89" t="s">
        <v>11858</v>
      </c>
      <c r="C2824" s="90" t="s">
        <v>11859</v>
      </c>
      <c r="D2824" s="91" t="s">
        <v>6249</v>
      </c>
      <c r="E2824" s="92">
        <v>6056.92</v>
      </c>
      <c r="F2824" s="92">
        <v>591.01</v>
      </c>
      <c r="G2824" s="92">
        <v>6647.93</v>
      </c>
      <c r="H2824" s="68">
        <v>9</v>
      </c>
      <c r="I2824" s="68"/>
    </row>
    <row r="2825" spans="2:9" ht="28.8" x14ac:dyDescent="0.3">
      <c r="B2825" s="89" t="s">
        <v>11860</v>
      </c>
      <c r="C2825" s="90" t="s">
        <v>11861</v>
      </c>
      <c r="D2825" s="91" t="s">
        <v>6249</v>
      </c>
      <c r="E2825" s="92">
        <v>3878.83</v>
      </c>
      <c r="F2825" s="92">
        <v>591.01</v>
      </c>
      <c r="G2825" s="92">
        <v>4469.84</v>
      </c>
      <c r="H2825" s="68">
        <v>9</v>
      </c>
      <c r="I2825" s="68"/>
    </row>
    <row r="2826" spans="2:9" ht="28.8" x14ac:dyDescent="0.3">
      <c r="B2826" s="89" t="s">
        <v>11862</v>
      </c>
      <c r="C2826" s="90" t="s">
        <v>11863</v>
      </c>
      <c r="D2826" s="91" t="s">
        <v>6249</v>
      </c>
      <c r="E2826" s="92">
        <v>4466.3500000000004</v>
      </c>
      <c r="F2826" s="92">
        <v>591.01</v>
      </c>
      <c r="G2826" s="92">
        <v>5057.3599999999997</v>
      </c>
      <c r="H2826" s="68">
        <v>9</v>
      </c>
      <c r="I2826" s="68"/>
    </row>
    <row r="2827" spans="2:9" ht="28.8" x14ac:dyDescent="0.3">
      <c r="B2827" s="89" t="s">
        <v>11864</v>
      </c>
      <c r="C2827" s="90" t="s">
        <v>11865</v>
      </c>
      <c r="D2827" s="91" t="s">
        <v>6249</v>
      </c>
      <c r="E2827" s="92">
        <v>5302.67</v>
      </c>
      <c r="F2827" s="92">
        <v>591.01</v>
      </c>
      <c r="G2827" s="92">
        <v>5893.68</v>
      </c>
      <c r="H2827" s="68">
        <v>9</v>
      </c>
      <c r="I2827" s="68"/>
    </row>
    <row r="2828" spans="2:9" ht="28.8" x14ac:dyDescent="0.3">
      <c r="B2828" s="89" t="s">
        <v>11866</v>
      </c>
      <c r="C2828" s="90" t="s">
        <v>11867</v>
      </c>
      <c r="D2828" s="91" t="s">
        <v>6249</v>
      </c>
      <c r="E2828" s="92">
        <v>6141.67</v>
      </c>
      <c r="F2828" s="92">
        <v>591.01</v>
      </c>
      <c r="G2828" s="92">
        <v>6732.68</v>
      </c>
      <c r="H2828" s="68">
        <v>9</v>
      </c>
      <c r="I2828" s="68"/>
    </row>
    <row r="2829" spans="2:9" ht="28.8" x14ac:dyDescent="0.3">
      <c r="B2829" s="89" t="s">
        <v>11868</v>
      </c>
      <c r="C2829" s="90" t="s">
        <v>11869</v>
      </c>
      <c r="D2829" s="91" t="s">
        <v>6249</v>
      </c>
      <c r="E2829" s="92">
        <v>3579.83</v>
      </c>
      <c r="F2829" s="92">
        <v>591.01</v>
      </c>
      <c r="G2829" s="92">
        <v>4170.84</v>
      </c>
      <c r="H2829" s="68">
        <v>9</v>
      </c>
      <c r="I2829" s="68"/>
    </row>
    <row r="2830" spans="2:9" ht="28.8" x14ac:dyDescent="0.3">
      <c r="B2830" s="89" t="s">
        <v>11870</v>
      </c>
      <c r="C2830" s="90" t="s">
        <v>11871</v>
      </c>
      <c r="D2830" s="91" t="s">
        <v>6249</v>
      </c>
      <c r="E2830" s="92">
        <v>4067.14</v>
      </c>
      <c r="F2830" s="92">
        <v>591.01</v>
      </c>
      <c r="G2830" s="92">
        <v>4658.1499999999996</v>
      </c>
      <c r="H2830" s="68">
        <v>9</v>
      </c>
      <c r="I2830" s="68"/>
    </row>
    <row r="2831" spans="2:9" ht="28.8" x14ac:dyDescent="0.3">
      <c r="B2831" s="89" t="s">
        <v>11872</v>
      </c>
      <c r="C2831" s="90" t="s">
        <v>11873</v>
      </c>
      <c r="D2831" s="91" t="s">
        <v>6249</v>
      </c>
      <c r="E2831" s="92">
        <v>4414.43</v>
      </c>
      <c r="F2831" s="92">
        <v>591.01</v>
      </c>
      <c r="G2831" s="92">
        <v>5005.4399999999996</v>
      </c>
      <c r="H2831" s="68">
        <v>9</v>
      </c>
      <c r="I2831" s="68"/>
    </row>
    <row r="2832" spans="2:9" ht="28.8" x14ac:dyDescent="0.3">
      <c r="B2832" s="89" t="s">
        <v>11874</v>
      </c>
      <c r="C2832" s="90" t="s">
        <v>11875</v>
      </c>
      <c r="D2832" s="91" t="s">
        <v>6249</v>
      </c>
      <c r="E2832" s="92">
        <v>4559.24</v>
      </c>
      <c r="F2832" s="92">
        <v>591.01</v>
      </c>
      <c r="G2832" s="92">
        <v>5150.25</v>
      </c>
      <c r="H2832" s="68">
        <v>9</v>
      </c>
      <c r="I2832" s="68"/>
    </row>
    <row r="2833" spans="2:9" x14ac:dyDescent="0.3">
      <c r="B2833" s="89" t="s">
        <v>11876</v>
      </c>
      <c r="C2833" s="90" t="s">
        <v>11877</v>
      </c>
      <c r="D2833" s="91"/>
      <c r="E2833" s="92"/>
      <c r="F2833" s="92"/>
      <c r="G2833" s="92"/>
      <c r="H2833" s="68">
        <v>5</v>
      </c>
      <c r="I2833" s="68"/>
    </row>
    <row r="2834" spans="2:9" ht="28.8" x14ac:dyDescent="0.3">
      <c r="B2834" s="89" t="s">
        <v>11878</v>
      </c>
      <c r="C2834" s="90" t="s">
        <v>11879</v>
      </c>
      <c r="D2834" s="91" t="s">
        <v>6249</v>
      </c>
      <c r="E2834" s="92">
        <v>7451.83</v>
      </c>
      <c r="F2834" s="92">
        <v>203.64</v>
      </c>
      <c r="G2834" s="92">
        <v>7655.47</v>
      </c>
      <c r="H2834" s="68">
        <v>9</v>
      </c>
      <c r="I2834" s="68"/>
    </row>
    <row r="2835" spans="2:9" ht="28.8" x14ac:dyDescent="0.3">
      <c r="B2835" s="89" t="s">
        <v>11880</v>
      </c>
      <c r="C2835" s="90" t="s">
        <v>11881</v>
      </c>
      <c r="D2835" s="91" t="s">
        <v>6249</v>
      </c>
      <c r="E2835" s="92">
        <v>13123.81</v>
      </c>
      <c r="F2835" s="92">
        <v>203.64</v>
      </c>
      <c r="G2835" s="92">
        <v>13327.45</v>
      </c>
      <c r="H2835" s="68">
        <v>9</v>
      </c>
      <c r="I2835" s="68"/>
    </row>
    <row r="2836" spans="2:9" ht="28.8" x14ac:dyDescent="0.3">
      <c r="B2836" s="89" t="s">
        <v>11882</v>
      </c>
      <c r="C2836" s="90" t="s">
        <v>11883</v>
      </c>
      <c r="D2836" s="91" t="s">
        <v>6249</v>
      </c>
      <c r="E2836" s="92">
        <v>3600.62</v>
      </c>
      <c r="F2836" s="92">
        <v>203.64</v>
      </c>
      <c r="G2836" s="92">
        <v>3804.26</v>
      </c>
      <c r="H2836" s="68">
        <v>9</v>
      </c>
      <c r="I2836" s="68"/>
    </row>
    <row r="2837" spans="2:9" ht="28.8" x14ac:dyDescent="0.3">
      <c r="B2837" s="89" t="s">
        <v>11884</v>
      </c>
      <c r="C2837" s="90" t="s">
        <v>11885</v>
      </c>
      <c r="D2837" s="91" t="s">
        <v>6249</v>
      </c>
      <c r="E2837" s="92">
        <v>1924.37</v>
      </c>
      <c r="F2837" s="92">
        <v>203.64</v>
      </c>
      <c r="G2837" s="92">
        <v>2128.0100000000002</v>
      </c>
      <c r="H2837" s="68">
        <v>9</v>
      </c>
      <c r="I2837" s="68"/>
    </row>
    <row r="2838" spans="2:9" ht="28.8" x14ac:dyDescent="0.3">
      <c r="B2838" s="89" t="s">
        <v>11886</v>
      </c>
      <c r="C2838" s="90" t="s">
        <v>11887</v>
      </c>
      <c r="D2838" s="91" t="s">
        <v>6249</v>
      </c>
      <c r="E2838" s="92">
        <v>34874.949999999997</v>
      </c>
      <c r="F2838" s="92">
        <v>203.64</v>
      </c>
      <c r="G2838" s="92">
        <v>35078.589999999997</v>
      </c>
      <c r="H2838" s="68">
        <v>9</v>
      </c>
      <c r="I2838" s="68"/>
    </row>
    <row r="2839" spans="2:9" ht="28.8" x14ac:dyDescent="0.3">
      <c r="B2839" s="89" t="s">
        <v>11888</v>
      </c>
      <c r="C2839" s="90" t="s">
        <v>11889</v>
      </c>
      <c r="D2839" s="91" t="s">
        <v>6249</v>
      </c>
      <c r="E2839" s="92">
        <v>2380.16</v>
      </c>
      <c r="F2839" s="92">
        <v>203.64</v>
      </c>
      <c r="G2839" s="92">
        <v>2583.8000000000002</v>
      </c>
      <c r="H2839" s="68">
        <v>9</v>
      </c>
      <c r="I2839" s="68"/>
    </row>
    <row r="2840" spans="2:9" ht="28.8" x14ac:dyDescent="0.3">
      <c r="B2840" s="89" t="s">
        <v>11890</v>
      </c>
      <c r="C2840" s="90" t="s">
        <v>11891</v>
      </c>
      <c r="D2840" s="91" t="s">
        <v>6249</v>
      </c>
      <c r="E2840" s="92">
        <v>7656.78</v>
      </c>
      <c r="F2840" s="92">
        <v>203.64</v>
      </c>
      <c r="G2840" s="92">
        <v>7860.42</v>
      </c>
      <c r="H2840" s="68">
        <v>9</v>
      </c>
      <c r="I2840" s="68"/>
    </row>
    <row r="2841" spans="2:9" ht="28.8" x14ac:dyDescent="0.3">
      <c r="B2841" s="89" t="s">
        <v>11892</v>
      </c>
      <c r="C2841" s="90" t="s">
        <v>11893</v>
      </c>
      <c r="D2841" s="91" t="s">
        <v>6249</v>
      </c>
      <c r="E2841" s="92">
        <v>3669.46</v>
      </c>
      <c r="F2841" s="92">
        <v>203.64</v>
      </c>
      <c r="G2841" s="92">
        <v>3873.1</v>
      </c>
      <c r="H2841" s="68">
        <v>9</v>
      </c>
      <c r="I2841" s="68"/>
    </row>
    <row r="2842" spans="2:9" ht="28.8" x14ac:dyDescent="0.3">
      <c r="B2842" s="89" t="s">
        <v>11894</v>
      </c>
      <c r="C2842" s="90" t="s">
        <v>11895</v>
      </c>
      <c r="D2842" s="91" t="s">
        <v>6249</v>
      </c>
      <c r="E2842" s="92">
        <v>13958.95</v>
      </c>
      <c r="F2842" s="92">
        <v>203.64</v>
      </c>
      <c r="G2842" s="92">
        <v>14162.59</v>
      </c>
      <c r="H2842" s="68">
        <v>9</v>
      </c>
      <c r="I2842" s="68"/>
    </row>
    <row r="2843" spans="2:9" ht="28.8" x14ac:dyDescent="0.3">
      <c r="B2843" s="89" t="s">
        <v>11896</v>
      </c>
      <c r="C2843" s="90" t="s">
        <v>11897</v>
      </c>
      <c r="D2843" s="91" t="s">
        <v>6249</v>
      </c>
      <c r="E2843" s="92">
        <v>2953.74</v>
      </c>
      <c r="F2843" s="92">
        <v>203.64</v>
      </c>
      <c r="G2843" s="92">
        <v>3157.38</v>
      </c>
      <c r="H2843" s="68">
        <v>9</v>
      </c>
      <c r="I2843" s="68"/>
    </row>
    <row r="2844" spans="2:9" ht="28.8" x14ac:dyDescent="0.3">
      <c r="B2844" s="89" t="s">
        <v>11898</v>
      </c>
      <c r="C2844" s="90" t="s">
        <v>11899</v>
      </c>
      <c r="D2844" s="91" t="s">
        <v>6249</v>
      </c>
      <c r="E2844" s="92">
        <v>4070.81</v>
      </c>
      <c r="F2844" s="92">
        <v>203.64</v>
      </c>
      <c r="G2844" s="92">
        <v>4274.45</v>
      </c>
      <c r="H2844" s="68">
        <v>9</v>
      </c>
      <c r="I2844" s="68"/>
    </row>
    <row r="2845" spans="2:9" ht="28.8" x14ac:dyDescent="0.3">
      <c r="B2845" s="89" t="s">
        <v>11900</v>
      </c>
      <c r="C2845" s="90" t="s">
        <v>11901</v>
      </c>
      <c r="D2845" s="91" t="s">
        <v>6249</v>
      </c>
      <c r="E2845" s="92">
        <v>4510.05</v>
      </c>
      <c r="F2845" s="92">
        <v>203.64</v>
      </c>
      <c r="G2845" s="92">
        <v>4713.6899999999996</v>
      </c>
      <c r="H2845" s="68">
        <v>9</v>
      </c>
      <c r="I2845" s="68"/>
    </row>
    <row r="2846" spans="2:9" ht="28.8" x14ac:dyDescent="0.3">
      <c r="B2846" s="89" t="s">
        <v>11902</v>
      </c>
      <c r="C2846" s="90" t="s">
        <v>11903</v>
      </c>
      <c r="D2846" s="91" t="s">
        <v>6249</v>
      </c>
      <c r="E2846" s="92">
        <v>6210.39</v>
      </c>
      <c r="F2846" s="92">
        <v>203.64</v>
      </c>
      <c r="G2846" s="92">
        <v>6414.03</v>
      </c>
      <c r="H2846" s="68">
        <v>9</v>
      </c>
      <c r="I2846" s="68"/>
    </row>
    <row r="2847" spans="2:9" ht="28.8" x14ac:dyDescent="0.3">
      <c r="B2847" s="89" t="s">
        <v>11904</v>
      </c>
      <c r="C2847" s="90" t="s">
        <v>11905</v>
      </c>
      <c r="D2847" s="91" t="s">
        <v>6249</v>
      </c>
      <c r="E2847" s="92">
        <v>4733.93</v>
      </c>
      <c r="F2847" s="92">
        <v>203.64</v>
      </c>
      <c r="G2847" s="92">
        <v>4937.57</v>
      </c>
      <c r="H2847" s="68">
        <v>9</v>
      </c>
      <c r="I2847" s="68"/>
    </row>
    <row r="2848" spans="2:9" ht="28.8" x14ac:dyDescent="0.3">
      <c r="B2848" s="89" t="s">
        <v>11906</v>
      </c>
      <c r="C2848" s="90" t="s">
        <v>11907</v>
      </c>
      <c r="D2848" s="91" t="s">
        <v>6249</v>
      </c>
      <c r="E2848" s="92">
        <v>1194.72</v>
      </c>
      <c r="F2848" s="92">
        <v>203.64</v>
      </c>
      <c r="G2848" s="92">
        <v>1398.36</v>
      </c>
      <c r="H2848" s="68">
        <v>9</v>
      </c>
      <c r="I2848" s="68"/>
    </row>
    <row r="2849" spans="2:9" ht="28.8" x14ac:dyDescent="0.3">
      <c r="B2849" s="89" t="s">
        <v>11908</v>
      </c>
      <c r="C2849" s="90" t="s">
        <v>11909</v>
      </c>
      <c r="D2849" s="91" t="s">
        <v>6249</v>
      </c>
      <c r="E2849" s="92">
        <v>976.61</v>
      </c>
      <c r="F2849" s="92">
        <v>203.64</v>
      </c>
      <c r="G2849" s="92">
        <v>1180.25</v>
      </c>
      <c r="H2849" s="68">
        <v>9</v>
      </c>
      <c r="I2849" s="68"/>
    </row>
    <row r="2850" spans="2:9" ht="28.8" x14ac:dyDescent="0.3">
      <c r="B2850" s="89" t="s">
        <v>11910</v>
      </c>
      <c r="C2850" s="90" t="s">
        <v>11911</v>
      </c>
      <c r="D2850" s="91" t="s">
        <v>6249</v>
      </c>
      <c r="E2850" s="92">
        <v>13217.39</v>
      </c>
      <c r="F2850" s="92">
        <v>203.64</v>
      </c>
      <c r="G2850" s="92">
        <v>13421.03</v>
      </c>
      <c r="H2850" s="68">
        <v>9</v>
      </c>
      <c r="I2850" s="68"/>
    </row>
    <row r="2851" spans="2:9" ht="28.8" x14ac:dyDescent="0.3">
      <c r="B2851" s="89" t="s">
        <v>11912</v>
      </c>
      <c r="C2851" s="90" t="s">
        <v>11913</v>
      </c>
      <c r="D2851" s="91" t="s">
        <v>6249</v>
      </c>
      <c r="E2851" s="92">
        <v>9600.0300000000007</v>
      </c>
      <c r="F2851" s="92">
        <v>203.64</v>
      </c>
      <c r="G2851" s="92">
        <v>9803.67</v>
      </c>
      <c r="H2851" s="68">
        <v>9</v>
      </c>
      <c r="I2851" s="68"/>
    </row>
    <row r="2852" spans="2:9" ht="28.8" x14ac:dyDescent="0.3">
      <c r="B2852" s="89" t="s">
        <v>11914</v>
      </c>
      <c r="C2852" s="90" t="s">
        <v>11915</v>
      </c>
      <c r="D2852" s="91" t="s">
        <v>6249</v>
      </c>
      <c r="E2852" s="92">
        <v>1210.6199999999999</v>
      </c>
      <c r="F2852" s="92">
        <v>203.64</v>
      </c>
      <c r="G2852" s="92">
        <v>1414.26</v>
      </c>
      <c r="H2852" s="68">
        <v>9</v>
      </c>
      <c r="I2852" s="68"/>
    </row>
    <row r="2853" spans="2:9" ht="28.8" x14ac:dyDescent="0.3">
      <c r="B2853" s="89" t="s">
        <v>11916</v>
      </c>
      <c r="C2853" s="90" t="s">
        <v>11917</v>
      </c>
      <c r="D2853" s="91" t="s">
        <v>6249</v>
      </c>
      <c r="E2853" s="92">
        <v>24621.32</v>
      </c>
      <c r="F2853" s="92">
        <v>203.64</v>
      </c>
      <c r="G2853" s="92">
        <v>24824.959999999999</v>
      </c>
      <c r="H2853" s="68">
        <v>9</v>
      </c>
      <c r="I2853" s="68"/>
    </row>
    <row r="2854" spans="2:9" ht="28.8" x14ac:dyDescent="0.3">
      <c r="B2854" s="89" t="s">
        <v>11918</v>
      </c>
      <c r="C2854" s="90" t="s">
        <v>11919</v>
      </c>
      <c r="D2854" s="91" t="s">
        <v>6249</v>
      </c>
      <c r="E2854" s="92">
        <v>27760.82</v>
      </c>
      <c r="F2854" s="92">
        <v>203.64</v>
      </c>
      <c r="G2854" s="92">
        <v>27964.46</v>
      </c>
      <c r="H2854" s="68">
        <v>9</v>
      </c>
      <c r="I2854" s="68"/>
    </row>
    <row r="2855" spans="2:9" ht="28.8" x14ac:dyDescent="0.3">
      <c r="B2855" s="89" t="s">
        <v>11920</v>
      </c>
      <c r="C2855" s="90" t="s">
        <v>11921</v>
      </c>
      <c r="D2855" s="91" t="s">
        <v>6249</v>
      </c>
      <c r="E2855" s="92">
        <v>1692.76</v>
      </c>
      <c r="F2855" s="92">
        <v>203.64</v>
      </c>
      <c r="G2855" s="92">
        <v>1896.4</v>
      </c>
      <c r="H2855" s="68">
        <v>9</v>
      </c>
      <c r="I2855" s="68"/>
    </row>
    <row r="2856" spans="2:9" ht="28.8" x14ac:dyDescent="0.3">
      <c r="B2856" s="89" t="s">
        <v>11922</v>
      </c>
      <c r="C2856" s="90" t="s">
        <v>11923</v>
      </c>
      <c r="D2856" s="91" t="s">
        <v>6249</v>
      </c>
      <c r="E2856" s="92">
        <v>2522.86</v>
      </c>
      <c r="F2856" s="92">
        <v>203.64</v>
      </c>
      <c r="G2856" s="92">
        <v>2726.5</v>
      </c>
      <c r="H2856" s="68">
        <v>9</v>
      </c>
      <c r="I2856" s="68"/>
    </row>
    <row r="2857" spans="2:9" x14ac:dyDescent="0.3">
      <c r="B2857" s="89" t="s">
        <v>11924</v>
      </c>
      <c r="C2857" s="90" t="s">
        <v>11925</v>
      </c>
      <c r="D2857" s="91"/>
      <c r="E2857" s="92"/>
      <c r="F2857" s="92"/>
      <c r="G2857" s="92"/>
      <c r="H2857" s="68">
        <v>5</v>
      </c>
      <c r="I2857" s="68"/>
    </row>
    <row r="2858" spans="2:9" ht="28.8" x14ac:dyDescent="0.3">
      <c r="B2858" s="89" t="s">
        <v>11926</v>
      </c>
      <c r="C2858" s="90" t="s">
        <v>11927</v>
      </c>
      <c r="D2858" s="91" t="s">
        <v>6249</v>
      </c>
      <c r="E2858" s="92">
        <v>6589.24</v>
      </c>
      <c r="F2858" s="92">
        <v>436.68</v>
      </c>
      <c r="G2858" s="92">
        <v>7025.92</v>
      </c>
      <c r="H2858" s="68">
        <v>9</v>
      </c>
      <c r="I2858" s="68"/>
    </row>
    <row r="2859" spans="2:9" ht="28.8" x14ac:dyDescent="0.3">
      <c r="B2859" s="89" t="s">
        <v>11928</v>
      </c>
      <c r="C2859" s="90" t="s">
        <v>11929</v>
      </c>
      <c r="D2859" s="91" t="s">
        <v>6249</v>
      </c>
      <c r="E2859" s="92">
        <v>7420.76</v>
      </c>
      <c r="F2859" s="92">
        <v>436.68</v>
      </c>
      <c r="G2859" s="92">
        <v>7857.44</v>
      </c>
      <c r="H2859" s="68">
        <v>9</v>
      </c>
      <c r="I2859" s="68"/>
    </row>
    <row r="2860" spans="2:9" ht="28.8" x14ac:dyDescent="0.3">
      <c r="B2860" s="89" t="s">
        <v>11930</v>
      </c>
      <c r="C2860" s="90" t="s">
        <v>11931</v>
      </c>
      <c r="D2860" s="91" t="s">
        <v>6249</v>
      </c>
      <c r="E2860" s="92">
        <v>16370.61</v>
      </c>
      <c r="F2860" s="92">
        <v>436.68</v>
      </c>
      <c r="G2860" s="92">
        <v>16807.29</v>
      </c>
      <c r="H2860" s="68">
        <v>9</v>
      </c>
      <c r="I2860" s="68"/>
    </row>
    <row r="2861" spans="2:9" ht="28.8" x14ac:dyDescent="0.3">
      <c r="B2861" s="89" t="s">
        <v>11932</v>
      </c>
      <c r="C2861" s="90" t="s">
        <v>11933</v>
      </c>
      <c r="D2861" s="91" t="s">
        <v>6249</v>
      </c>
      <c r="E2861" s="92">
        <v>6985.16</v>
      </c>
      <c r="F2861" s="92">
        <v>436.68</v>
      </c>
      <c r="G2861" s="92">
        <v>7421.84</v>
      </c>
      <c r="H2861" s="68">
        <v>9</v>
      </c>
      <c r="I2861" s="68"/>
    </row>
    <row r="2862" spans="2:9" ht="28.8" x14ac:dyDescent="0.3">
      <c r="B2862" s="89" t="s">
        <v>11934</v>
      </c>
      <c r="C2862" s="90" t="s">
        <v>11935</v>
      </c>
      <c r="D2862" s="91" t="s">
        <v>6249</v>
      </c>
      <c r="E2862" s="92">
        <v>8243.17</v>
      </c>
      <c r="F2862" s="92">
        <v>436.68</v>
      </c>
      <c r="G2862" s="92">
        <v>8679.85</v>
      </c>
      <c r="H2862" s="68">
        <v>9</v>
      </c>
      <c r="I2862" s="68"/>
    </row>
    <row r="2863" spans="2:9" ht="28.8" x14ac:dyDescent="0.3">
      <c r="B2863" s="89" t="s">
        <v>11936</v>
      </c>
      <c r="C2863" s="90" t="s">
        <v>11937</v>
      </c>
      <c r="D2863" s="91" t="s">
        <v>6249</v>
      </c>
      <c r="E2863" s="92">
        <v>14656.6</v>
      </c>
      <c r="F2863" s="92">
        <v>436.68</v>
      </c>
      <c r="G2863" s="92">
        <v>15093.28</v>
      </c>
      <c r="H2863" s="68">
        <v>9</v>
      </c>
      <c r="I2863" s="68"/>
    </row>
    <row r="2864" spans="2:9" ht="28.8" x14ac:dyDescent="0.3">
      <c r="B2864" s="89" t="s">
        <v>11938</v>
      </c>
      <c r="C2864" s="90" t="s">
        <v>11939</v>
      </c>
      <c r="D2864" s="91" t="s">
        <v>6249</v>
      </c>
      <c r="E2864" s="92">
        <v>5079.1400000000003</v>
      </c>
      <c r="F2864" s="92">
        <v>291.12</v>
      </c>
      <c r="G2864" s="92">
        <v>5370.26</v>
      </c>
      <c r="H2864" s="68">
        <v>9</v>
      </c>
      <c r="I2864" s="68"/>
    </row>
    <row r="2865" spans="2:9" ht="28.8" x14ac:dyDescent="0.3">
      <c r="B2865" s="89" t="s">
        <v>11940</v>
      </c>
      <c r="C2865" s="90" t="s">
        <v>11941</v>
      </c>
      <c r="D2865" s="91" t="s">
        <v>6249</v>
      </c>
      <c r="E2865" s="92">
        <v>6801.57</v>
      </c>
      <c r="F2865" s="92">
        <v>291.12</v>
      </c>
      <c r="G2865" s="92">
        <v>7092.69</v>
      </c>
      <c r="H2865" s="68">
        <v>9</v>
      </c>
      <c r="I2865" s="68"/>
    </row>
    <row r="2866" spans="2:9" ht="28.8" x14ac:dyDescent="0.3">
      <c r="B2866" s="89" t="s">
        <v>11942</v>
      </c>
      <c r="C2866" s="90" t="s">
        <v>11943</v>
      </c>
      <c r="D2866" s="91" t="s">
        <v>6249</v>
      </c>
      <c r="E2866" s="92">
        <v>2025.31</v>
      </c>
      <c r="F2866" s="92">
        <v>291.12</v>
      </c>
      <c r="G2866" s="92">
        <v>2316.4299999999998</v>
      </c>
      <c r="H2866" s="68">
        <v>9</v>
      </c>
      <c r="I2866" s="68"/>
    </row>
    <row r="2867" spans="2:9" ht="28.8" x14ac:dyDescent="0.3">
      <c r="B2867" s="89" t="s">
        <v>11944</v>
      </c>
      <c r="C2867" s="90" t="s">
        <v>11945</v>
      </c>
      <c r="D2867" s="91" t="s">
        <v>6249</v>
      </c>
      <c r="E2867" s="92">
        <v>2458.1</v>
      </c>
      <c r="F2867" s="92">
        <v>291.12</v>
      </c>
      <c r="G2867" s="92">
        <v>2749.22</v>
      </c>
      <c r="H2867" s="68">
        <v>9</v>
      </c>
      <c r="I2867" s="68"/>
    </row>
    <row r="2868" spans="2:9" ht="28.8" x14ac:dyDescent="0.3">
      <c r="B2868" s="89" t="s">
        <v>11946</v>
      </c>
      <c r="C2868" s="90" t="s">
        <v>11947</v>
      </c>
      <c r="D2868" s="91" t="s">
        <v>6249</v>
      </c>
      <c r="E2868" s="92">
        <v>5243.17</v>
      </c>
      <c r="F2868" s="92">
        <v>291.12</v>
      </c>
      <c r="G2868" s="92">
        <v>5534.29</v>
      </c>
      <c r="H2868" s="68">
        <v>9</v>
      </c>
      <c r="I2868" s="68"/>
    </row>
    <row r="2869" spans="2:9" ht="28.8" x14ac:dyDescent="0.3">
      <c r="B2869" s="89" t="s">
        <v>11948</v>
      </c>
      <c r="C2869" s="90" t="s">
        <v>11949</v>
      </c>
      <c r="D2869" s="91" t="s">
        <v>6249</v>
      </c>
      <c r="E2869" s="92">
        <v>3418.2</v>
      </c>
      <c r="F2869" s="92">
        <v>291.12</v>
      </c>
      <c r="G2869" s="92">
        <v>3709.32</v>
      </c>
      <c r="H2869" s="68">
        <v>9</v>
      </c>
      <c r="I2869" s="68"/>
    </row>
    <row r="2870" spans="2:9" ht="28.8" x14ac:dyDescent="0.3">
      <c r="B2870" s="89" t="s">
        <v>11950</v>
      </c>
      <c r="C2870" s="90" t="s">
        <v>11951</v>
      </c>
      <c r="D2870" s="91" t="s">
        <v>6249</v>
      </c>
      <c r="E2870" s="92">
        <v>12599.53</v>
      </c>
      <c r="F2870" s="92">
        <v>291.12</v>
      </c>
      <c r="G2870" s="92">
        <v>12890.65</v>
      </c>
      <c r="H2870" s="68">
        <v>9</v>
      </c>
      <c r="I2870" s="68"/>
    </row>
    <row r="2871" spans="2:9" ht="28.8" x14ac:dyDescent="0.3">
      <c r="B2871" s="89" t="s">
        <v>11952</v>
      </c>
      <c r="C2871" s="90" t="s">
        <v>11953</v>
      </c>
      <c r="D2871" s="91" t="s">
        <v>6249</v>
      </c>
      <c r="E2871" s="92">
        <v>19878.96</v>
      </c>
      <c r="F2871" s="92">
        <v>291.12</v>
      </c>
      <c r="G2871" s="92">
        <v>20170.080000000002</v>
      </c>
      <c r="H2871" s="68">
        <v>9</v>
      </c>
      <c r="I2871" s="68"/>
    </row>
    <row r="2872" spans="2:9" ht="28.8" x14ac:dyDescent="0.3">
      <c r="B2872" s="89" t="s">
        <v>11954</v>
      </c>
      <c r="C2872" s="90" t="s">
        <v>11955</v>
      </c>
      <c r="D2872" s="91" t="s">
        <v>6249</v>
      </c>
      <c r="E2872" s="92">
        <v>6195.44</v>
      </c>
      <c r="F2872" s="92">
        <v>291.12</v>
      </c>
      <c r="G2872" s="92">
        <v>6486.56</v>
      </c>
      <c r="H2872" s="68">
        <v>9</v>
      </c>
      <c r="I2872" s="68"/>
    </row>
    <row r="2873" spans="2:9" ht="28.8" x14ac:dyDescent="0.3">
      <c r="B2873" s="89" t="s">
        <v>11956</v>
      </c>
      <c r="C2873" s="90" t="s">
        <v>11957</v>
      </c>
      <c r="D2873" s="91" t="s">
        <v>6249</v>
      </c>
      <c r="E2873" s="92">
        <v>22108.59</v>
      </c>
      <c r="F2873" s="92">
        <v>291.12</v>
      </c>
      <c r="G2873" s="92">
        <v>22399.71</v>
      </c>
      <c r="H2873" s="68">
        <v>9</v>
      </c>
      <c r="I2873" s="68"/>
    </row>
    <row r="2874" spans="2:9" x14ac:dyDescent="0.3">
      <c r="B2874" s="89" t="s">
        <v>11958</v>
      </c>
      <c r="C2874" s="90" t="s">
        <v>11959</v>
      </c>
      <c r="D2874" s="91"/>
      <c r="E2874" s="92"/>
      <c r="F2874" s="92"/>
      <c r="G2874" s="92"/>
      <c r="H2874" s="68">
        <v>5</v>
      </c>
      <c r="I2874" s="68"/>
    </row>
    <row r="2875" spans="2:9" x14ac:dyDescent="0.3">
      <c r="B2875" s="89" t="s">
        <v>11960</v>
      </c>
      <c r="C2875" s="90" t="s">
        <v>11961</v>
      </c>
      <c r="D2875" s="91" t="s">
        <v>6249</v>
      </c>
      <c r="E2875" s="92">
        <v>3052.41</v>
      </c>
      <c r="F2875" s="92">
        <v>101.82</v>
      </c>
      <c r="G2875" s="92">
        <v>3154.23</v>
      </c>
      <c r="H2875" s="68">
        <v>9</v>
      </c>
      <c r="I2875" s="68"/>
    </row>
    <row r="2876" spans="2:9" x14ac:dyDescent="0.3">
      <c r="B2876" s="89" t="s">
        <v>11962</v>
      </c>
      <c r="C2876" s="90" t="s">
        <v>11963</v>
      </c>
      <c r="D2876" s="91"/>
      <c r="E2876" s="92"/>
      <c r="F2876" s="92"/>
      <c r="G2876" s="92"/>
      <c r="H2876" s="68">
        <v>5</v>
      </c>
      <c r="I2876" s="68"/>
    </row>
    <row r="2877" spans="2:9" ht="28.8" x14ac:dyDescent="0.3">
      <c r="B2877" s="89" t="s">
        <v>11964</v>
      </c>
      <c r="C2877" s="90" t="s">
        <v>11965</v>
      </c>
      <c r="D2877" s="91" t="s">
        <v>6249</v>
      </c>
      <c r="E2877" s="92">
        <v>26.82</v>
      </c>
      <c r="F2877" s="92">
        <v>9.65</v>
      </c>
      <c r="G2877" s="92">
        <v>36.47</v>
      </c>
      <c r="H2877" s="68">
        <v>9</v>
      </c>
      <c r="I2877" s="68"/>
    </row>
    <row r="2878" spans="2:9" x14ac:dyDescent="0.3">
      <c r="B2878" s="89" t="s">
        <v>11966</v>
      </c>
      <c r="C2878" s="90" t="s">
        <v>11967</v>
      </c>
      <c r="D2878" s="91" t="s">
        <v>6249</v>
      </c>
      <c r="E2878" s="92">
        <v>649.45000000000005</v>
      </c>
      <c r="F2878" s="92">
        <v>36.39</v>
      </c>
      <c r="G2878" s="92">
        <v>685.84</v>
      </c>
      <c r="H2878" s="68">
        <v>9</v>
      </c>
      <c r="I2878" s="68"/>
    </row>
    <row r="2879" spans="2:9" x14ac:dyDescent="0.3">
      <c r="B2879" s="89" t="s">
        <v>11968</v>
      </c>
      <c r="C2879" s="90" t="s">
        <v>11969</v>
      </c>
      <c r="D2879" s="91" t="s">
        <v>6249</v>
      </c>
      <c r="E2879" s="92">
        <v>280.49</v>
      </c>
      <c r="F2879" s="92">
        <v>18.2</v>
      </c>
      <c r="G2879" s="92">
        <v>298.69</v>
      </c>
      <c r="H2879" s="68">
        <v>9</v>
      </c>
      <c r="I2879" s="68"/>
    </row>
    <row r="2880" spans="2:9" x14ac:dyDescent="0.3">
      <c r="B2880" s="89" t="s">
        <v>11970</v>
      </c>
      <c r="C2880" s="90" t="s">
        <v>11971</v>
      </c>
      <c r="D2880" s="91" t="s">
        <v>6249</v>
      </c>
      <c r="E2880" s="92">
        <v>633.54</v>
      </c>
      <c r="F2880" s="92">
        <v>18.2</v>
      </c>
      <c r="G2880" s="92">
        <v>651.74</v>
      </c>
      <c r="H2880" s="68">
        <v>9</v>
      </c>
      <c r="I2880" s="68"/>
    </row>
    <row r="2881" spans="2:9" x14ac:dyDescent="0.3">
      <c r="B2881" s="89" t="s">
        <v>11972</v>
      </c>
      <c r="C2881" s="90" t="s">
        <v>11973</v>
      </c>
      <c r="D2881" s="91" t="s">
        <v>6249</v>
      </c>
      <c r="E2881" s="92">
        <v>55.99</v>
      </c>
      <c r="F2881" s="92">
        <v>7.27</v>
      </c>
      <c r="G2881" s="92">
        <v>63.26</v>
      </c>
      <c r="H2881" s="68">
        <v>9</v>
      </c>
      <c r="I2881" s="68"/>
    </row>
    <row r="2882" spans="2:9" x14ac:dyDescent="0.3">
      <c r="B2882" s="89" t="s">
        <v>11974</v>
      </c>
      <c r="C2882" s="90" t="s">
        <v>11975</v>
      </c>
      <c r="D2882" s="91"/>
      <c r="E2882" s="92"/>
      <c r="F2882" s="92"/>
      <c r="G2882" s="92"/>
      <c r="H2882" s="68">
        <v>2</v>
      </c>
      <c r="I2882" s="68"/>
    </row>
    <row r="2883" spans="2:9" x14ac:dyDescent="0.3">
      <c r="B2883" s="89" t="s">
        <v>11976</v>
      </c>
      <c r="C2883" s="90" t="s">
        <v>11977</v>
      </c>
      <c r="D2883" s="91"/>
      <c r="E2883" s="92"/>
      <c r="F2883" s="92"/>
      <c r="G2883" s="92"/>
      <c r="H2883" s="68">
        <v>5</v>
      </c>
      <c r="I2883" s="68"/>
    </row>
    <row r="2884" spans="2:9" x14ac:dyDescent="0.3">
      <c r="B2884" s="89" t="s">
        <v>11978</v>
      </c>
      <c r="C2884" s="90" t="s">
        <v>11979</v>
      </c>
      <c r="D2884" s="91" t="s">
        <v>6249</v>
      </c>
      <c r="E2884" s="92">
        <v>495.47</v>
      </c>
      <c r="F2884" s="92">
        <v>43.65</v>
      </c>
      <c r="G2884" s="92">
        <v>539.12</v>
      </c>
      <c r="H2884" s="68">
        <v>9</v>
      </c>
      <c r="I2884" s="68"/>
    </row>
    <row r="2885" spans="2:9" x14ac:dyDescent="0.3">
      <c r="B2885" s="89" t="s">
        <v>11980</v>
      </c>
      <c r="C2885" s="90" t="s">
        <v>11981</v>
      </c>
      <c r="D2885" s="91" t="s">
        <v>6249</v>
      </c>
      <c r="E2885" s="92">
        <v>730.73</v>
      </c>
      <c r="F2885" s="92">
        <v>50.91</v>
      </c>
      <c r="G2885" s="92">
        <v>781.64</v>
      </c>
      <c r="H2885" s="68">
        <v>9</v>
      </c>
      <c r="I2885" s="68"/>
    </row>
    <row r="2886" spans="2:9" x14ac:dyDescent="0.3">
      <c r="B2886" s="89" t="s">
        <v>11982</v>
      </c>
      <c r="C2886" s="90" t="s">
        <v>11983</v>
      </c>
      <c r="D2886" s="91" t="s">
        <v>6249</v>
      </c>
      <c r="E2886" s="92">
        <v>202.33</v>
      </c>
      <c r="F2886" s="92">
        <v>43.65</v>
      </c>
      <c r="G2886" s="92">
        <v>245.98</v>
      </c>
      <c r="H2886" s="68">
        <v>9</v>
      </c>
      <c r="I2886" s="68"/>
    </row>
    <row r="2887" spans="2:9" x14ac:dyDescent="0.3">
      <c r="B2887" s="89" t="s">
        <v>11984</v>
      </c>
      <c r="C2887" s="90" t="s">
        <v>11985</v>
      </c>
      <c r="D2887" s="91" t="s">
        <v>6249</v>
      </c>
      <c r="E2887" s="92">
        <v>385.07</v>
      </c>
      <c r="F2887" s="92">
        <v>43.65</v>
      </c>
      <c r="G2887" s="92">
        <v>428.72</v>
      </c>
      <c r="H2887" s="68">
        <v>9</v>
      </c>
      <c r="I2887" s="68"/>
    </row>
    <row r="2888" spans="2:9" x14ac:dyDescent="0.3">
      <c r="B2888" s="89" t="s">
        <v>11986</v>
      </c>
      <c r="C2888" s="90" t="s">
        <v>11987</v>
      </c>
      <c r="D2888" s="91" t="s">
        <v>6249</v>
      </c>
      <c r="E2888" s="92">
        <v>70.010000000000005</v>
      </c>
      <c r="F2888" s="92">
        <v>50.91</v>
      </c>
      <c r="G2888" s="92">
        <v>120.92</v>
      </c>
      <c r="H2888" s="68">
        <v>9</v>
      </c>
      <c r="I2888" s="68"/>
    </row>
    <row r="2889" spans="2:9" x14ac:dyDescent="0.3">
      <c r="B2889" s="89" t="s">
        <v>11988</v>
      </c>
      <c r="C2889" s="90" t="s">
        <v>11989</v>
      </c>
      <c r="D2889" s="91" t="s">
        <v>6249</v>
      </c>
      <c r="E2889" s="92">
        <v>187.8</v>
      </c>
      <c r="F2889" s="92">
        <v>50.91</v>
      </c>
      <c r="G2889" s="92">
        <v>238.71</v>
      </c>
      <c r="H2889" s="68">
        <v>9</v>
      </c>
      <c r="I2889" s="68"/>
    </row>
    <row r="2890" spans="2:9" x14ac:dyDescent="0.3">
      <c r="B2890" s="89" t="s">
        <v>11990</v>
      </c>
      <c r="C2890" s="90" t="s">
        <v>11991</v>
      </c>
      <c r="D2890" s="91" t="s">
        <v>6249</v>
      </c>
      <c r="E2890" s="92">
        <v>551.88</v>
      </c>
      <c r="F2890" s="92">
        <v>50.91</v>
      </c>
      <c r="G2890" s="92">
        <v>602.79</v>
      </c>
      <c r="H2890" s="68">
        <v>9</v>
      </c>
      <c r="I2890" s="68"/>
    </row>
    <row r="2891" spans="2:9" x14ac:dyDescent="0.3">
      <c r="B2891" s="89" t="s">
        <v>11992</v>
      </c>
      <c r="C2891" s="90" t="s">
        <v>11993</v>
      </c>
      <c r="D2891" s="91" t="s">
        <v>6249</v>
      </c>
      <c r="E2891" s="92">
        <v>35.950000000000003</v>
      </c>
      <c r="F2891" s="92">
        <v>18.2</v>
      </c>
      <c r="G2891" s="92">
        <v>54.15</v>
      </c>
      <c r="H2891" s="68">
        <v>9</v>
      </c>
      <c r="I2891" s="68"/>
    </row>
    <row r="2892" spans="2:9" x14ac:dyDescent="0.3">
      <c r="B2892" s="89" t="s">
        <v>11994</v>
      </c>
      <c r="C2892" s="90" t="s">
        <v>11995</v>
      </c>
      <c r="D2892" s="91" t="s">
        <v>6249</v>
      </c>
      <c r="E2892" s="92">
        <v>336.77</v>
      </c>
      <c r="F2892" s="92">
        <v>50.91</v>
      </c>
      <c r="G2892" s="92">
        <v>387.68</v>
      </c>
      <c r="H2892" s="68">
        <v>9</v>
      </c>
      <c r="I2892" s="68"/>
    </row>
    <row r="2893" spans="2:9" x14ac:dyDescent="0.3">
      <c r="B2893" s="89" t="s">
        <v>11996</v>
      </c>
      <c r="C2893" s="90" t="s">
        <v>11997</v>
      </c>
      <c r="D2893" s="91" t="s">
        <v>6249</v>
      </c>
      <c r="E2893" s="92">
        <v>411.98</v>
      </c>
      <c r="F2893" s="92">
        <v>50.91</v>
      </c>
      <c r="G2893" s="92">
        <v>462.89</v>
      </c>
      <c r="H2893" s="68">
        <v>9</v>
      </c>
      <c r="I2893" s="68"/>
    </row>
    <row r="2894" spans="2:9" x14ac:dyDescent="0.3">
      <c r="B2894" s="89" t="s">
        <v>11998</v>
      </c>
      <c r="C2894" s="90" t="s">
        <v>11999</v>
      </c>
      <c r="D2894" s="91" t="s">
        <v>6249</v>
      </c>
      <c r="E2894" s="92">
        <v>82.86</v>
      </c>
      <c r="F2894" s="92">
        <v>18.2</v>
      </c>
      <c r="G2894" s="92">
        <v>101.06</v>
      </c>
      <c r="H2894" s="68">
        <v>9</v>
      </c>
      <c r="I2894" s="68"/>
    </row>
    <row r="2895" spans="2:9" x14ac:dyDescent="0.3">
      <c r="B2895" s="89" t="s">
        <v>12000</v>
      </c>
      <c r="C2895" s="90" t="s">
        <v>12001</v>
      </c>
      <c r="D2895" s="91" t="s">
        <v>6249</v>
      </c>
      <c r="E2895" s="92">
        <v>576.38</v>
      </c>
      <c r="F2895" s="92">
        <v>109.17</v>
      </c>
      <c r="G2895" s="92">
        <v>685.55</v>
      </c>
      <c r="H2895" s="68">
        <v>9</v>
      </c>
      <c r="I2895" s="68"/>
    </row>
    <row r="2896" spans="2:9" x14ac:dyDescent="0.3">
      <c r="B2896" s="89" t="s">
        <v>12002</v>
      </c>
      <c r="C2896" s="90" t="s">
        <v>12003</v>
      </c>
      <c r="D2896" s="91" t="s">
        <v>6249</v>
      </c>
      <c r="E2896" s="92">
        <v>468.14</v>
      </c>
      <c r="F2896" s="92">
        <v>109.17</v>
      </c>
      <c r="G2896" s="92">
        <v>577.30999999999995</v>
      </c>
      <c r="H2896" s="68">
        <v>9</v>
      </c>
      <c r="I2896" s="68"/>
    </row>
    <row r="2897" spans="2:9" x14ac:dyDescent="0.3">
      <c r="B2897" s="89" t="s">
        <v>12004</v>
      </c>
      <c r="C2897" s="90" t="s">
        <v>12005</v>
      </c>
      <c r="D2897" s="91" t="s">
        <v>6249</v>
      </c>
      <c r="E2897" s="92">
        <v>199.76</v>
      </c>
      <c r="F2897" s="92">
        <v>36.39</v>
      </c>
      <c r="G2897" s="92">
        <v>236.15</v>
      </c>
      <c r="H2897" s="68">
        <v>9</v>
      </c>
      <c r="I2897" s="68"/>
    </row>
    <row r="2898" spans="2:9" x14ac:dyDescent="0.3">
      <c r="B2898" s="89" t="s">
        <v>12006</v>
      </c>
      <c r="C2898" s="90" t="s">
        <v>12007</v>
      </c>
      <c r="D2898" s="91" t="s">
        <v>6249</v>
      </c>
      <c r="E2898" s="92">
        <v>161.69999999999999</v>
      </c>
      <c r="F2898" s="92">
        <v>18.2</v>
      </c>
      <c r="G2898" s="92">
        <v>179.9</v>
      </c>
      <c r="H2898" s="68">
        <v>9</v>
      </c>
      <c r="I2898" s="68"/>
    </row>
    <row r="2899" spans="2:9" ht="28.8" x14ac:dyDescent="0.3">
      <c r="B2899" s="89" t="s">
        <v>12008</v>
      </c>
      <c r="C2899" s="90" t="s">
        <v>12009</v>
      </c>
      <c r="D2899" s="91" t="s">
        <v>6249</v>
      </c>
      <c r="E2899" s="92">
        <v>76.680000000000007</v>
      </c>
      <c r="F2899" s="92">
        <v>12.01</v>
      </c>
      <c r="G2899" s="92">
        <v>88.69</v>
      </c>
      <c r="H2899" s="68">
        <v>9</v>
      </c>
      <c r="I2899" s="68"/>
    </row>
    <row r="2900" spans="2:9" x14ac:dyDescent="0.3">
      <c r="B2900" s="89" t="s">
        <v>12010</v>
      </c>
      <c r="C2900" s="90" t="s">
        <v>12011</v>
      </c>
      <c r="D2900" s="91" t="s">
        <v>6249</v>
      </c>
      <c r="E2900" s="92">
        <v>451.18</v>
      </c>
      <c r="F2900" s="92">
        <v>109.17</v>
      </c>
      <c r="G2900" s="92">
        <v>560.35</v>
      </c>
      <c r="H2900" s="68">
        <v>9</v>
      </c>
      <c r="I2900" s="68"/>
    </row>
    <row r="2901" spans="2:9" x14ac:dyDescent="0.3">
      <c r="B2901" s="89" t="s">
        <v>12012</v>
      </c>
      <c r="C2901" s="90" t="s">
        <v>12013</v>
      </c>
      <c r="D2901" s="91" t="s">
        <v>6560</v>
      </c>
      <c r="E2901" s="92">
        <v>545.58000000000004</v>
      </c>
      <c r="F2901" s="92">
        <v>43.65</v>
      </c>
      <c r="G2901" s="92">
        <v>589.23</v>
      </c>
      <c r="H2901" s="68">
        <v>9</v>
      </c>
      <c r="I2901" s="68"/>
    </row>
    <row r="2902" spans="2:9" x14ac:dyDescent="0.3">
      <c r="B2902" s="89" t="s">
        <v>12014</v>
      </c>
      <c r="C2902" s="90" t="s">
        <v>12015</v>
      </c>
      <c r="D2902" s="91" t="s">
        <v>6249</v>
      </c>
      <c r="E2902" s="92">
        <v>90.25</v>
      </c>
      <c r="F2902" s="92">
        <v>18.2</v>
      </c>
      <c r="G2902" s="92">
        <v>108.45</v>
      </c>
      <c r="H2902" s="68">
        <v>9</v>
      </c>
      <c r="I2902" s="68"/>
    </row>
    <row r="2903" spans="2:9" x14ac:dyDescent="0.3">
      <c r="B2903" s="89" t="s">
        <v>12016</v>
      </c>
      <c r="C2903" s="90" t="s">
        <v>12017</v>
      </c>
      <c r="D2903" s="91"/>
      <c r="E2903" s="92"/>
      <c r="F2903" s="92"/>
      <c r="G2903" s="92"/>
      <c r="H2903" s="68">
        <v>5</v>
      </c>
      <c r="I2903" s="68"/>
    </row>
    <row r="2904" spans="2:9" ht="28.8" x14ac:dyDescent="0.3">
      <c r="B2904" s="89" t="s">
        <v>12018</v>
      </c>
      <c r="C2904" s="90" t="s">
        <v>12019</v>
      </c>
      <c r="D2904" s="91" t="s">
        <v>6301</v>
      </c>
      <c r="E2904" s="92">
        <v>477.25</v>
      </c>
      <c r="F2904" s="92">
        <v>60.29</v>
      </c>
      <c r="G2904" s="92">
        <v>537.54</v>
      </c>
      <c r="H2904" s="68">
        <v>9</v>
      </c>
      <c r="I2904" s="68"/>
    </row>
    <row r="2905" spans="2:9" x14ac:dyDescent="0.3">
      <c r="B2905" s="89" t="s">
        <v>12020</v>
      </c>
      <c r="C2905" s="90" t="s">
        <v>12021</v>
      </c>
      <c r="D2905" s="91" t="s">
        <v>6301</v>
      </c>
      <c r="E2905" s="92">
        <v>986.06</v>
      </c>
      <c r="F2905" s="92">
        <v>64.319999999999993</v>
      </c>
      <c r="G2905" s="92">
        <v>1050.3800000000001</v>
      </c>
      <c r="H2905" s="68">
        <v>9</v>
      </c>
      <c r="I2905" s="68"/>
    </row>
    <row r="2906" spans="2:9" ht="28.8" x14ac:dyDescent="0.3">
      <c r="B2906" s="89" t="s">
        <v>12022</v>
      </c>
      <c r="C2906" s="90" t="s">
        <v>12023</v>
      </c>
      <c r="D2906" s="91" t="s">
        <v>6301</v>
      </c>
      <c r="E2906" s="92">
        <v>1104.77</v>
      </c>
      <c r="F2906" s="92">
        <v>130.29</v>
      </c>
      <c r="G2906" s="92">
        <v>1235.06</v>
      </c>
      <c r="H2906" s="68">
        <v>9</v>
      </c>
      <c r="I2906" s="68"/>
    </row>
    <row r="2907" spans="2:9" x14ac:dyDescent="0.3">
      <c r="B2907" s="89" t="s">
        <v>12024</v>
      </c>
      <c r="C2907" s="90" t="s">
        <v>12025</v>
      </c>
      <c r="D2907" s="91" t="s">
        <v>6301</v>
      </c>
      <c r="E2907" s="92">
        <v>2274.7399999999998</v>
      </c>
      <c r="F2907" s="92"/>
      <c r="G2907" s="92">
        <v>2274.7399999999998</v>
      </c>
      <c r="H2907" s="68">
        <v>9</v>
      </c>
      <c r="I2907" s="68"/>
    </row>
    <row r="2908" spans="2:9" x14ac:dyDescent="0.3">
      <c r="B2908" s="89" t="s">
        <v>12026</v>
      </c>
      <c r="C2908" s="90" t="s">
        <v>12027</v>
      </c>
      <c r="D2908" s="91"/>
      <c r="E2908" s="92"/>
      <c r="F2908" s="92"/>
      <c r="G2908" s="92"/>
      <c r="H2908" s="68">
        <v>5</v>
      </c>
      <c r="I2908" s="68"/>
    </row>
    <row r="2909" spans="2:9" ht="28.8" x14ac:dyDescent="0.3">
      <c r="B2909" s="89" t="s">
        <v>12028</v>
      </c>
      <c r="C2909" s="90" t="s">
        <v>12029</v>
      </c>
      <c r="D2909" s="91" t="s">
        <v>6249</v>
      </c>
      <c r="E2909" s="92">
        <v>235</v>
      </c>
      <c r="F2909" s="92">
        <v>4.41</v>
      </c>
      <c r="G2909" s="92">
        <v>239.41</v>
      </c>
      <c r="H2909" s="68">
        <v>9</v>
      </c>
      <c r="I2909" s="68"/>
    </row>
    <row r="2910" spans="2:9" x14ac:dyDescent="0.3">
      <c r="B2910" s="89" t="s">
        <v>12030</v>
      </c>
      <c r="C2910" s="90" t="s">
        <v>12031</v>
      </c>
      <c r="D2910" s="91" t="s">
        <v>6249</v>
      </c>
      <c r="E2910" s="92">
        <v>35.86</v>
      </c>
      <c r="F2910" s="92">
        <v>10.61</v>
      </c>
      <c r="G2910" s="92">
        <v>46.47</v>
      </c>
      <c r="H2910" s="68">
        <v>9</v>
      </c>
      <c r="I2910" s="68"/>
    </row>
    <row r="2911" spans="2:9" ht="28.8" x14ac:dyDescent="0.3">
      <c r="B2911" s="89" t="s">
        <v>12032</v>
      </c>
      <c r="C2911" s="90" t="s">
        <v>12033</v>
      </c>
      <c r="D2911" s="91" t="s">
        <v>6249</v>
      </c>
      <c r="E2911" s="92">
        <v>51.48</v>
      </c>
      <c r="F2911" s="92">
        <v>4.41</v>
      </c>
      <c r="G2911" s="92">
        <v>55.89</v>
      </c>
      <c r="H2911" s="68">
        <v>9</v>
      </c>
      <c r="I2911" s="68"/>
    </row>
    <row r="2912" spans="2:9" x14ac:dyDescent="0.3">
      <c r="B2912" s="89" t="s">
        <v>12034</v>
      </c>
      <c r="C2912" s="90" t="s">
        <v>12035</v>
      </c>
      <c r="D2912" s="91" t="s">
        <v>6249</v>
      </c>
      <c r="E2912" s="92">
        <v>43.46</v>
      </c>
      <c r="F2912" s="92">
        <v>10.61</v>
      </c>
      <c r="G2912" s="92">
        <v>54.07</v>
      </c>
      <c r="H2912" s="68">
        <v>9</v>
      </c>
      <c r="I2912" s="68"/>
    </row>
    <row r="2913" spans="2:9" x14ac:dyDescent="0.3">
      <c r="B2913" s="89" t="s">
        <v>12036</v>
      </c>
      <c r="C2913" s="90" t="s">
        <v>12037</v>
      </c>
      <c r="D2913" s="91" t="s">
        <v>6249</v>
      </c>
      <c r="E2913" s="92">
        <v>76.09</v>
      </c>
      <c r="F2913" s="92">
        <v>4.41</v>
      </c>
      <c r="G2913" s="92">
        <v>80.5</v>
      </c>
      <c r="H2913" s="68">
        <v>9</v>
      </c>
      <c r="I2913" s="68"/>
    </row>
    <row r="2914" spans="2:9" x14ac:dyDescent="0.3">
      <c r="B2914" s="89" t="s">
        <v>12038</v>
      </c>
      <c r="C2914" s="90" t="s">
        <v>12039</v>
      </c>
      <c r="D2914" s="91" t="s">
        <v>6249</v>
      </c>
      <c r="E2914" s="92">
        <v>43.3</v>
      </c>
      <c r="F2914" s="92">
        <v>10.61</v>
      </c>
      <c r="G2914" s="92">
        <v>53.91</v>
      </c>
      <c r="H2914" s="68">
        <v>9</v>
      </c>
      <c r="I2914" s="68"/>
    </row>
    <row r="2915" spans="2:9" x14ac:dyDescent="0.3">
      <c r="B2915" s="89" t="s">
        <v>12040</v>
      </c>
      <c r="C2915" s="90" t="s">
        <v>12041</v>
      </c>
      <c r="D2915" s="91" t="s">
        <v>6249</v>
      </c>
      <c r="E2915" s="92">
        <v>40.880000000000003</v>
      </c>
      <c r="F2915" s="92">
        <v>4.41</v>
      </c>
      <c r="G2915" s="92">
        <v>45.29</v>
      </c>
      <c r="H2915" s="68">
        <v>9</v>
      </c>
      <c r="I2915" s="68"/>
    </row>
    <row r="2916" spans="2:9" x14ac:dyDescent="0.3">
      <c r="B2916" s="89" t="s">
        <v>12042</v>
      </c>
      <c r="C2916" s="90" t="s">
        <v>12043</v>
      </c>
      <c r="D2916" s="91" t="s">
        <v>6249</v>
      </c>
      <c r="E2916" s="92">
        <v>37.880000000000003</v>
      </c>
      <c r="F2916" s="92">
        <v>4.41</v>
      </c>
      <c r="G2916" s="92">
        <v>42.29</v>
      </c>
      <c r="H2916" s="68">
        <v>9</v>
      </c>
      <c r="I2916" s="68"/>
    </row>
    <row r="2917" spans="2:9" x14ac:dyDescent="0.3">
      <c r="B2917" s="89" t="s">
        <v>12044</v>
      </c>
      <c r="C2917" s="90" t="s">
        <v>12045</v>
      </c>
      <c r="D2917" s="91" t="s">
        <v>6249</v>
      </c>
      <c r="E2917" s="92">
        <v>54.49</v>
      </c>
      <c r="F2917" s="92">
        <v>4.41</v>
      </c>
      <c r="G2917" s="92">
        <v>58.9</v>
      </c>
      <c r="H2917" s="68">
        <v>9</v>
      </c>
      <c r="I2917" s="68"/>
    </row>
    <row r="2918" spans="2:9" x14ac:dyDescent="0.3">
      <c r="B2918" s="89" t="s">
        <v>12046</v>
      </c>
      <c r="C2918" s="90" t="s">
        <v>12047</v>
      </c>
      <c r="D2918" s="91" t="s">
        <v>6249</v>
      </c>
      <c r="E2918" s="92">
        <v>57.72</v>
      </c>
      <c r="F2918" s="92">
        <v>18.2</v>
      </c>
      <c r="G2918" s="92">
        <v>75.92</v>
      </c>
      <c r="H2918" s="68">
        <v>9</v>
      </c>
      <c r="I2918" s="68"/>
    </row>
    <row r="2919" spans="2:9" x14ac:dyDescent="0.3">
      <c r="B2919" s="89" t="s">
        <v>12048</v>
      </c>
      <c r="C2919" s="90" t="s">
        <v>12049</v>
      </c>
      <c r="D2919" s="91" t="s">
        <v>6249</v>
      </c>
      <c r="E2919" s="92">
        <v>111.71</v>
      </c>
      <c r="F2919" s="92">
        <v>32.159999999999997</v>
      </c>
      <c r="G2919" s="92">
        <v>143.87</v>
      </c>
      <c r="H2919" s="68">
        <v>9</v>
      </c>
      <c r="I2919" s="68"/>
    </row>
    <row r="2920" spans="2:9" x14ac:dyDescent="0.3">
      <c r="B2920" s="89" t="s">
        <v>12050</v>
      </c>
      <c r="C2920" s="90" t="s">
        <v>12051</v>
      </c>
      <c r="D2920" s="91" t="s">
        <v>6249</v>
      </c>
      <c r="E2920" s="92">
        <v>177.64</v>
      </c>
      <c r="F2920" s="92">
        <v>13.82</v>
      </c>
      <c r="G2920" s="92">
        <v>191.46</v>
      </c>
      <c r="H2920" s="68">
        <v>9</v>
      </c>
      <c r="I2920" s="68"/>
    </row>
    <row r="2921" spans="2:9" ht="28.8" x14ac:dyDescent="0.3">
      <c r="B2921" s="89" t="s">
        <v>12052</v>
      </c>
      <c r="C2921" s="90" t="s">
        <v>12053</v>
      </c>
      <c r="D2921" s="91" t="s">
        <v>6249</v>
      </c>
      <c r="E2921" s="92">
        <v>843.96</v>
      </c>
      <c r="F2921" s="92">
        <v>13.82</v>
      </c>
      <c r="G2921" s="92">
        <v>857.78</v>
      </c>
      <c r="H2921" s="68">
        <v>9</v>
      </c>
      <c r="I2921" s="68"/>
    </row>
    <row r="2922" spans="2:9" x14ac:dyDescent="0.3">
      <c r="B2922" s="206" t="s">
        <v>12054</v>
      </c>
      <c r="C2922" s="209" t="s">
        <v>12055</v>
      </c>
      <c r="D2922" s="210" t="s">
        <v>6249</v>
      </c>
      <c r="E2922" s="211">
        <v>142.13</v>
      </c>
      <c r="F2922" s="211">
        <v>13.82</v>
      </c>
      <c r="G2922" s="211">
        <v>155.94999999999999</v>
      </c>
      <c r="H2922" s="68">
        <v>9</v>
      </c>
      <c r="I2922" s="68"/>
    </row>
    <row r="2923" spans="2:9" ht="28.8" x14ac:dyDescent="0.3">
      <c r="B2923" s="89" t="s">
        <v>12056</v>
      </c>
      <c r="C2923" s="90" t="s">
        <v>12057</v>
      </c>
      <c r="D2923" s="91" t="s">
        <v>6249</v>
      </c>
      <c r="E2923" s="92">
        <v>405.1</v>
      </c>
      <c r="F2923" s="92">
        <v>50.95</v>
      </c>
      <c r="G2923" s="92">
        <v>456.05</v>
      </c>
      <c r="H2923" s="68">
        <v>9</v>
      </c>
      <c r="I2923" s="68"/>
    </row>
    <row r="2924" spans="2:9" x14ac:dyDescent="0.3">
      <c r="B2924" s="89" t="s">
        <v>12058</v>
      </c>
      <c r="C2924" s="90" t="s">
        <v>12059</v>
      </c>
      <c r="D2924" s="91" t="s">
        <v>6249</v>
      </c>
      <c r="E2924" s="92">
        <v>435.94</v>
      </c>
      <c r="F2924" s="92">
        <v>18.2</v>
      </c>
      <c r="G2924" s="92">
        <v>454.14</v>
      </c>
      <c r="H2924" s="68">
        <v>9</v>
      </c>
      <c r="I2924" s="68"/>
    </row>
    <row r="2925" spans="2:9" ht="28.8" x14ac:dyDescent="0.3">
      <c r="B2925" s="89" t="s">
        <v>12060</v>
      </c>
      <c r="C2925" s="90" t="s">
        <v>12061</v>
      </c>
      <c r="D2925" s="91" t="s">
        <v>6249</v>
      </c>
      <c r="E2925" s="92">
        <v>27.97</v>
      </c>
      <c r="F2925" s="92">
        <v>12.73</v>
      </c>
      <c r="G2925" s="92">
        <v>40.700000000000003</v>
      </c>
      <c r="H2925" s="68">
        <v>9</v>
      </c>
      <c r="I2925" s="68"/>
    </row>
    <row r="2926" spans="2:9" ht="28.8" x14ac:dyDescent="0.3">
      <c r="B2926" s="89" t="s">
        <v>12062</v>
      </c>
      <c r="C2926" s="90" t="s">
        <v>12063</v>
      </c>
      <c r="D2926" s="91" t="s">
        <v>6249</v>
      </c>
      <c r="E2926" s="92">
        <v>27.69</v>
      </c>
      <c r="F2926" s="92">
        <v>12.73</v>
      </c>
      <c r="G2926" s="92">
        <v>40.42</v>
      </c>
      <c r="H2926" s="68">
        <v>9</v>
      </c>
      <c r="I2926" s="68"/>
    </row>
    <row r="2927" spans="2:9" x14ac:dyDescent="0.3">
      <c r="B2927" s="89" t="s">
        <v>12064</v>
      </c>
      <c r="C2927" s="90" t="s">
        <v>12065</v>
      </c>
      <c r="D2927" s="91" t="s">
        <v>6249</v>
      </c>
      <c r="E2927" s="92">
        <v>35.4</v>
      </c>
      <c r="F2927" s="92">
        <v>12.73</v>
      </c>
      <c r="G2927" s="92">
        <v>48.13</v>
      </c>
      <c r="H2927" s="68">
        <v>9</v>
      </c>
      <c r="I2927" s="68"/>
    </row>
    <row r="2928" spans="2:9" ht="28.8" x14ac:dyDescent="0.3">
      <c r="B2928" s="89" t="s">
        <v>12066</v>
      </c>
      <c r="C2928" s="90" t="s">
        <v>12067</v>
      </c>
      <c r="D2928" s="91" t="s">
        <v>6249</v>
      </c>
      <c r="E2928" s="92">
        <v>20.45</v>
      </c>
      <c r="F2928" s="92">
        <v>12.73</v>
      </c>
      <c r="G2928" s="92">
        <v>33.18</v>
      </c>
      <c r="H2928" s="68">
        <v>9</v>
      </c>
      <c r="I2928" s="68"/>
    </row>
    <row r="2929" spans="2:9" x14ac:dyDescent="0.3">
      <c r="B2929" s="89" t="s">
        <v>12068</v>
      </c>
      <c r="C2929" s="90" t="s">
        <v>12069</v>
      </c>
      <c r="D2929" s="91" t="s">
        <v>6249</v>
      </c>
      <c r="E2929" s="92">
        <v>24.81</v>
      </c>
      <c r="F2929" s="92">
        <v>12.73</v>
      </c>
      <c r="G2929" s="92">
        <v>37.54</v>
      </c>
      <c r="H2929" s="68">
        <v>9</v>
      </c>
      <c r="I2929" s="68"/>
    </row>
    <row r="2930" spans="2:9" x14ac:dyDescent="0.3">
      <c r="B2930" s="89" t="s">
        <v>12070</v>
      </c>
      <c r="C2930" s="90" t="s">
        <v>12071</v>
      </c>
      <c r="D2930" s="91" t="s">
        <v>6249</v>
      </c>
      <c r="E2930" s="92">
        <v>26.42</v>
      </c>
      <c r="F2930" s="92">
        <v>12.73</v>
      </c>
      <c r="G2930" s="92">
        <v>39.15</v>
      </c>
      <c r="H2930" s="68">
        <v>9</v>
      </c>
      <c r="I2930" s="68"/>
    </row>
    <row r="2931" spans="2:9" x14ac:dyDescent="0.3">
      <c r="B2931" s="89" t="s">
        <v>12072</v>
      </c>
      <c r="C2931" s="90" t="s">
        <v>12073</v>
      </c>
      <c r="D2931" s="91" t="s">
        <v>6249</v>
      </c>
      <c r="E2931" s="92">
        <v>47.8</v>
      </c>
      <c r="F2931" s="92">
        <v>12.73</v>
      </c>
      <c r="G2931" s="92">
        <v>60.53</v>
      </c>
      <c r="H2931" s="68">
        <v>9</v>
      </c>
      <c r="I2931" s="68"/>
    </row>
    <row r="2932" spans="2:9" ht="28.8" x14ac:dyDescent="0.3">
      <c r="B2932" s="89" t="s">
        <v>12074</v>
      </c>
      <c r="C2932" s="90" t="s">
        <v>12075</v>
      </c>
      <c r="D2932" s="91" t="s">
        <v>6249</v>
      </c>
      <c r="E2932" s="92">
        <v>74.86</v>
      </c>
      <c r="F2932" s="92">
        <v>12.73</v>
      </c>
      <c r="G2932" s="92">
        <v>87.59</v>
      </c>
      <c r="H2932" s="68">
        <v>9</v>
      </c>
      <c r="I2932" s="68"/>
    </row>
    <row r="2933" spans="2:9" ht="28.8" x14ac:dyDescent="0.3">
      <c r="B2933" s="89" t="s">
        <v>12076</v>
      </c>
      <c r="C2933" s="90" t="s">
        <v>12077</v>
      </c>
      <c r="D2933" s="91" t="s">
        <v>6249</v>
      </c>
      <c r="E2933" s="92">
        <v>180.73</v>
      </c>
      <c r="F2933" s="92">
        <v>13.82</v>
      </c>
      <c r="G2933" s="92">
        <v>194.55</v>
      </c>
      <c r="H2933" s="68">
        <v>9</v>
      </c>
      <c r="I2933" s="68"/>
    </row>
    <row r="2934" spans="2:9" ht="28.8" x14ac:dyDescent="0.3">
      <c r="B2934" s="89" t="s">
        <v>12078</v>
      </c>
      <c r="C2934" s="90" t="s">
        <v>12079</v>
      </c>
      <c r="D2934" s="91" t="s">
        <v>6249</v>
      </c>
      <c r="E2934" s="92">
        <v>495.34</v>
      </c>
      <c r="F2934" s="92">
        <v>50.95</v>
      </c>
      <c r="G2934" s="92">
        <v>546.29</v>
      </c>
      <c r="H2934" s="68">
        <v>9</v>
      </c>
      <c r="I2934" s="68"/>
    </row>
    <row r="2935" spans="2:9" x14ac:dyDescent="0.3">
      <c r="B2935" s="89" t="s">
        <v>12080</v>
      </c>
      <c r="C2935" s="90" t="s">
        <v>12081</v>
      </c>
      <c r="D2935" s="91" t="s">
        <v>6249</v>
      </c>
      <c r="E2935" s="92">
        <v>371.51</v>
      </c>
      <c r="F2935" s="92">
        <v>29.1</v>
      </c>
      <c r="G2935" s="92">
        <v>400.61</v>
      </c>
      <c r="H2935" s="68">
        <v>9</v>
      </c>
      <c r="I2935" s="68"/>
    </row>
    <row r="2936" spans="2:9" ht="28.8" x14ac:dyDescent="0.3">
      <c r="B2936" s="89" t="s">
        <v>12082</v>
      </c>
      <c r="C2936" s="90" t="s">
        <v>12083</v>
      </c>
      <c r="D2936" s="91" t="s">
        <v>6249</v>
      </c>
      <c r="E2936" s="92">
        <v>169.68</v>
      </c>
      <c r="F2936" s="92">
        <v>13.82</v>
      </c>
      <c r="G2936" s="92">
        <v>183.5</v>
      </c>
      <c r="H2936" s="68">
        <v>9</v>
      </c>
      <c r="I2936" s="68"/>
    </row>
    <row r="2937" spans="2:9" ht="28.8" x14ac:dyDescent="0.3">
      <c r="B2937" s="89" t="s">
        <v>12084</v>
      </c>
      <c r="C2937" s="90" t="s">
        <v>12085</v>
      </c>
      <c r="D2937" s="91" t="s">
        <v>6249</v>
      </c>
      <c r="E2937" s="92">
        <v>51.3</v>
      </c>
      <c r="F2937" s="92">
        <v>12.73</v>
      </c>
      <c r="G2937" s="92">
        <v>64.03</v>
      </c>
      <c r="H2937" s="68">
        <v>9</v>
      </c>
      <c r="I2937" s="68"/>
    </row>
    <row r="2938" spans="2:9" ht="28.8" x14ac:dyDescent="0.3">
      <c r="B2938" s="89" t="s">
        <v>12086</v>
      </c>
      <c r="C2938" s="90" t="s">
        <v>12087</v>
      </c>
      <c r="D2938" s="91" t="s">
        <v>6249</v>
      </c>
      <c r="E2938" s="92">
        <v>360.33</v>
      </c>
      <c r="F2938" s="92">
        <v>12.73</v>
      </c>
      <c r="G2938" s="92">
        <v>373.06</v>
      </c>
      <c r="H2938" s="68">
        <v>9</v>
      </c>
      <c r="I2938" s="68"/>
    </row>
    <row r="2939" spans="2:9" x14ac:dyDescent="0.3">
      <c r="B2939" s="89" t="s">
        <v>12088</v>
      </c>
      <c r="C2939" s="90" t="s">
        <v>12089</v>
      </c>
      <c r="D2939" s="91" t="s">
        <v>6560</v>
      </c>
      <c r="E2939" s="92">
        <v>808.87</v>
      </c>
      <c r="F2939" s="92">
        <v>50.36</v>
      </c>
      <c r="G2939" s="92">
        <v>859.23</v>
      </c>
      <c r="H2939" s="68">
        <v>9</v>
      </c>
      <c r="I2939" s="68"/>
    </row>
    <row r="2940" spans="2:9" x14ac:dyDescent="0.3">
      <c r="B2940" s="89" t="s">
        <v>12090</v>
      </c>
      <c r="C2940" s="90" t="s">
        <v>12091</v>
      </c>
      <c r="D2940" s="91" t="s">
        <v>6249</v>
      </c>
      <c r="E2940" s="92">
        <v>3.68</v>
      </c>
      <c r="F2940" s="92">
        <v>12.73</v>
      </c>
      <c r="G2940" s="92">
        <v>16.41</v>
      </c>
      <c r="H2940" s="68">
        <v>9</v>
      </c>
      <c r="I2940" s="68"/>
    </row>
    <row r="2941" spans="2:9" x14ac:dyDescent="0.3">
      <c r="B2941" s="89" t="s">
        <v>12092</v>
      </c>
      <c r="C2941" s="90" t="s">
        <v>12093</v>
      </c>
      <c r="D2941" s="91" t="s">
        <v>6249</v>
      </c>
      <c r="E2941" s="92">
        <v>4.08</v>
      </c>
      <c r="F2941" s="92">
        <v>12.73</v>
      </c>
      <c r="G2941" s="92">
        <v>16.809999999999999</v>
      </c>
      <c r="H2941" s="68">
        <v>9</v>
      </c>
      <c r="I2941" s="68"/>
    </row>
    <row r="2942" spans="2:9" ht="28.8" x14ac:dyDescent="0.3">
      <c r="B2942" s="89" t="s">
        <v>12094</v>
      </c>
      <c r="C2942" s="90" t="s">
        <v>12095</v>
      </c>
      <c r="D2942" s="91" t="s">
        <v>6249</v>
      </c>
      <c r="E2942" s="92">
        <v>604.6</v>
      </c>
      <c r="F2942" s="92">
        <v>13.82</v>
      </c>
      <c r="G2942" s="92">
        <v>618.41999999999996</v>
      </c>
      <c r="H2942" s="68">
        <v>9</v>
      </c>
      <c r="I2942" s="68"/>
    </row>
    <row r="2943" spans="2:9" x14ac:dyDescent="0.3">
      <c r="B2943" s="89" t="s">
        <v>12096</v>
      </c>
      <c r="C2943" s="90" t="s">
        <v>12097</v>
      </c>
      <c r="D2943" s="91" t="s">
        <v>6249</v>
      </c>
      <c r="E2943" s="92">
        <v>590.11</v>
      </c>
      <c r="F2943" s="92">
        <v>50.95</v>
      </c>
      <c r="G2943" s="92">
        <v>641.05999999999995</v>
      </c>
      <c r="H2943" s="68">
        <v>9</v>
      </c>
      <c r="I2943" s="68"/>
    </row>
    <row r="2944" spans="2:9" x14ac:dyDescent="0.3">
      <c r="B2944" s="89" t="s">
        <v>12098</v>
      </c>
      <c r="C2944" s="90" t="s">
        <v>12099</v>
      </c>
      <c r="D2944" s="91" t="s">
        <v>6249</v>
      </c>
      <c r="E2944" s="92">
        <v>1380.22</v>
      </c>
      <c r="F2944" s="92">
        <v>50.95</v>
      </c>
      <c r="G2944" s="92">
        <v>1431.17</v>
      </c>
      <c r="H2944" s="68">
        <v>9</v>
      </c>
      <c r="I2944" s="68"/>
    </row>
    <row r="2945" spans="2:9" x14ac:dyDescent="0.3">
      <c r="B2945" s="89" t="s">
        <v>12100</v>
      </c>
      <c r="C2945" s="90" t="s">
        <v>12101</v>
      </c>
      <c r="D2945" s="91" t="s">
        <v>6249</v>
      </c>
      <c r="E2945" s="92">
        <v>1131.82</v>
      </c>
      <c r="F2945" s="92">
        <v>4.41</v>
      </c>
      <c r="G2945" s="92">
        <v>1136.23</v>
      </c>
      <c r="H2945" s="68">
        <v>9</v>
      </c>
      <c r="I2945" s="68"/>
    </row>
    <row r="2946" spans="2:9" x14ac:dyDescent="0.3">
      <c r="B2946" s="89" t="s">
        <v>12102</v>
      </c>
      <c r="C2946" s="90" t="s">
        <v>12103</v>
      </c>
      <c r="D2946" s="91" t="s">
        <v>6249</v>
      </c>
      <c r="E2946" s="92">
        <v>352.02</v>
      </c>
      <c r="F2946" s="92">
        <v>18.2</v>
      </c>
      <c r="G2946" s="92">
        <v>370.22</v>
      </c>
      <c r="H2946" s="68">
        <v>9</v>
      </c>
      <c r="I2946" s="68"/>
    </row>
    <row r="2947" spans="2:9" x14ac:dyDescent="0.3">
      <c r="B2947" s="89" t="s">
        <v>12104</v>
      </c>
      <c r="C2947" s="90" t="s">
        <v>12105</v>
      </c>
      <c r="D2947" s="91" t="s">
        <v>6249</v>
      </c>
      <c r="E2947" s="92">
        <v>44.4</v>
      </c>
      <c r="F2947" s="92">
        <v>21.87</v>
      </c>
      <c r="G2947" s="92">
        <v>66.27</v>
      </c>
      <c r="H2947" s="68">
        <v>9</v>
      </c>
      <c r="I2947" s="68"/>
    </row>
    <row r="2948" spans="2:9" ht="28.8" x14ac:dyDescent="0.3">
      <c r="B2948" s="89" t="s">
        <v>12106</v>
      </c>
      <c r="C2948" s="90" t="s">
        <v>12107</v>
      </c>
      <c r="D2948" s="91" t="s">
        <v>6249</v>
      </c>
      <c r="E2948" s="92">
        <v>266.35000000000002</v>
      </c>
      <c r="F2948" s="92">
        <v>18.2</v>
      </c>
      <c r="G2948" s="92">
        <v>284.55</v>
      </c>
      <c r="H2948" s="68">
        <v>9</v>
      </c>
      <c r="I2948" s="68"/>
    </row>
    <row r="2949" spans="2:9" ht="28.8" x14ac:dyDescent="0.3">
      <c r="B2949" s="89" t="s">
        <v>12108</v>
      </c>
      <c r="C2949" s="90" t="s">
        <v>12109</v>
      </c>
      <c r="D2949" s="91" t="s">
        <v>6249</v>
      </c>
      <c r="E2949" s="92">
        <v>428.67</v>
      </c>
      <c r="F2949" s="92">
        <v>18.2</v>
      </c>
      <c r="G2949" s="92">
        <v>446.87</v>
      </c>
      <c r="H2949" s="68">
        <v>9</v>
      </c>
      <c r="I2949" s="68"/>
    </row>
    <row r="2950" spans="2:9" x14ac:dyDescent="0.3">
      <c r="B2950" s="89" t="s">
        <v>12110</v>
      </c>
      <c r="C2950" s="90" t="s">
        <v>12111</v>
      </c>
      <c r="D2950" s="91"/>
      <c r="E2950" s="92"/>
      <c r="F2950" s="92"/>
      <c r="G2950" s="92"/>
      <c r="H2950" s="68">
        <v>5</v>
      </c>
      <c r="I2950" s="68"/>
    </row>
    <row r="2951" spans="2:9" x14ac:dyDescent="0.3">
      <c r="B2951" s="89" t="s">
        <v>12112</v>
      </c>
      <c r="C2951" s="90" t="s">
        <v>12113</v>
      </c>
      <c r="D2951" s="91" t="s">
        <v>6301</v>
      </c>
      <c r="E2951" s="92">
        <v>375.35</v>
      </c>
      <c r="F2951" s="92">
        <v>20.91</v>
      </c>
      <c r="G2951" s="92">
        <v>396.26</v>
      </c>
      <c r="H2951" s="68">
        <v>9</v>
      </c>
      <c r="I2951" s="68"/>
    </row>
    <row r="2952" spans="2:9" x14ac:dyDescent="0.3">
      <c r="B2952" s="89" t="s">
        <v>12114</v>
      </c>
      <c r="C2952" s="90" t="s">
        <v>12115</v>
      </c>
      <c r="D2952" s="91" t="s">
        <v>6301</v>
      </c>
      <c r="E2952" s="92">
        <v>199.59</v>
      </c>
      <c r="F2952" s="92">
        <v>64.319999999999993</v>
      </c>
      <c r="G2952" s="92">
        <v>263.91000000000003</v>
      </c>
      <c r="H2952" s="68">
        <v>9</v>
      </c>
      <c r="I2952" s="68"/>
    </row>
    <row r="2953" spans="2:9" x14ac:dyDescent="0.3">
      <c r="B2953" s="89" t="s">
        <v>12116</v>
      </c>
      <c r="C2953" s="90" t="s">
        <v>12117</v>
      </c>
      <c r="D2953" s="91" t="s">
        <v>6301</v>
      </c>
      <c r="E2953" s="92">
        <v>723.7</v>
      </c>
      <c r="F2953" s="92">
        <v>20.91</v>
      </c>
      <c r="G2953" s="92">
        <v>744.61</v>
      </c>
      <c r="H2953" s="68">
        <v>9</v>
      </c>
      <c r="I2953" s="68"/>
    </row>
    <row r="2954" spans="2:9" x14ac:dyDescent="0.3">
      <c r="B2954" s="89" t="s">
        <v>12118</v>
      </c>
      <c r="C2954" s="90" t="s">
        <v>12119</v>
      </c>
      <c r="D2954" s="91"/>
      <c r="E2954" s="92"/>
      <c r="F2954" s="92"/>
      <c r="G2954" s="92"/>
      <c r="H2954" s="68">
        <v>5</v>
      </c>
      <c r="I2954" s="68"/>
    </row>
    <row r="2955" spans="2:9" x14ac:dyDescent="0.3">
      <c r="B2955" s="89" t="s">
        <v>12120</v>
      </c>
      <c r="C2955" s="90" t="s">
        <v>12121</v>
      </c>
      <c r="D2955" s="91" t="s">
        <v>6357</v>
      </c>
      <c r="E2955" s="92">
        <v>1154.31</v>
      </c>
      <c r="F2955" s="92">
        <v>50.91</v>
      </c>
      <c r="G2955" s="92">
        <v>1205.22</v>
      </c>
      <c r="H2955" s="68">
        <v>9</v>
      </c>
      <c r="I2955" s="68"/>
    </row>
    <row r="2956" spans="2:9" x14ac:dyDescent="0.3">
      <c r="B2956" s="89" t="s">
        <v>12122</v>
      </c>
      <c r="C2956" s="90" t="s">
        <v>12123</v>
      </c>
      <c r="D2956" s="91" t="s">
        <v>6357</v>
      </c>
      <c r="E2956" s="92">
        <v>708.87</v>
      </c>
      <c r="F2956" s="92">
        <v>50.91</v>
      </c>
      <c r="G2956" s="92">
        <v>759.78</v>
      </c>
      <c r="H2956" s="68">
        <v>9</v>
      </c>
      <c r="I2956" s="68"/>
    </row>
    <row r="2957" spans="2:9" x14ac:dyDescent="0.3">
      <c r="B2957" s="89" t="s">
        <v>12124</v>
      </c>
      <c r="C2957" s="90" t="s">
        <v>12125</v>
      </c>
      <c r="D2957" s="91" t="s">
        <v>6249</v>
      </c>
      <c r="E2957" s="92">
        <v>891.14</v>
      </c>
      <c r="F2957" s="92">
        <v>109.17</v>
      </c>
      <c r="G2957" s="92">
        <v>1000.31</v>
      </c>
      <c r="H2957" s="68">
        <v>9</v>
      </c>
      <c r="I2957" s="68"/>
    </row>
    <row r="2958" spans="2:9" x14ac:dyDescent="0.3">
      <c r="B2958" s="89" t="s">
        <v>12126</v>
      </c>
      <c r="C2958" s="90" t="s">
        <v>12127</v>
      </c>
      <c r="D2958" s="91" t="s">
        <v>6249</v>
      </c>
      <c r="E2958" s="92">
        <v>145.57</v>
      </c>
      <c r="F2958" s="92">
        <v>18.2</v>
      </c>
      <c r="G2958" s="92">
        <v>163.77000000000001</v>
      </c>
      <c r="H2958" s="68">
        <v>9</v>
      </c>
      <c r="I2958" s="68"/>
    </row>
    <row r="2959" spans="2:9" x14ac:dyDescent="0.3">
      <c r="B2959" s="89" t="s">
        <v>12128</v>
      </c>
      <c r="C2959" s="90" t="s">
        <v>12129</v>
      </c>
      <c r="D2959" s="91" t="s">
        <v>6249</v>
      </c>
      <c r="E2959" s="92">
        <v>194.13</v>
      </c>
      <c r="F2959" s="92">
        <v>18.2</v>
      </c>
      <c r="G2959" s="92">
        <v>212.33</v>
      </c>
      <c r="H2959" s="68">
        <v>9</v>
      </c>
      <c r="I2959" s="68"/>
    </row>
    <row r="2960" spans="2:9" x14ac:dyDescent="0.3">
      <c r="B2960" s="89" t="s">
        <v>12130</v>
      </c>
      <c r="C2960" s="90" t="s">
        <v>12131</v>
      </c>
      <c r="D2960" s="91" t="s">
        <v>6249</v>
      </c>
      <c r="E2960" s="92">
        <v>219.7</v>
      </c>
      <c r="F2960" s="92">
        <v>18.2</v>
      </c>
      <c r="G2960" s="92">
        <v>237.9</v>
      </c>
      <c r="H2960" s="68">
        <v>9</v>
      </c>
      <c r="I2960" s="68"/>
    </row>
    <row r="2961" spans="2:9" x14ac:dyDescent="0.3">
      <c r="B2961" s="89" t="s">
        <v>12132</v>
      </c>
      <c r="C2961" s="90" t="s">
        <v>12133</v>
      </c>
      <c r="D2961" s="91" t="s">
        <v>6249</v>
      </c>
      <c r="E2961" s="92">
        <v>274.45</v>
      </c>
      <c r="F2961" s="92">
        <v>18.2</v>
      </c>
      <c r="G2961" s="92">
        <v>292.64999999999998</v>
      </c>
      <c r="H2961" s="68">
        <v>9</v>
      </c>
      <c r="I2961" s="68"/>
    </row>
    <row r="2962" spans="2:9" x14ac:dyDescent="0.3">
      <c r="B2962" s="89" t="s">
        <v>12134</v>
      </c>
      <c r="C2962" s="90" t="s">
        <v>12135</v>
      </c>
      <c r="D2962" s="91" t="s">
        <v>6249</v>
      </c>
      <c r="E2962" s="92">
        <v>639.01</v>
      </c>
      <c r="F2962" s="92">
        <v>18.2</v>
      </c>
      <c r="G2962" s="92">
        <v>657.21</v>
      </c>
      <c r="H2962" s="68">
        <v>9</v>
      </c>
      <c r="I2962" s="68"/>
    </row>
    <row r="2963" spans="2:9" x14ac:dyDescent="0.3">
      <c r="B2963" s="89" t="s">
        <v>12136</v>
      </c>
      <c r="C2963" s="90" t="s">
        <v>12137</v>
      </c>
      <c r="D2963" s="91" t="s">
        <v>6249</v>
      </c>
      <c r="E2963" s="92">
        <v>336.27</v>
      </c>
      <c r="F2963" s="92">
        <v>18.2</v>
      </c>
      <c r="G2963" s="92">
        <v>354.47</v>
      </c>
      <c r="H2963" s="68">
        <v>9</v>
      </c>
      <c r="I2963" s="68"/>
    </row>
    <row r="2964" spans="2:9" x14ac:dyDescent="0.3">
      <c r="B2964" s="89" t="s">
        <v>12138</v>
      </c>
      <c r="C2964" s="90" t="s">
        <v>12139</v>
      </c>
      <c r="D2964" s="91" t="s">
        <v>6249</v>
      </c>
      <c r="E2964" s="92">
        <v>469.38</v>
      </c>
      <c r="F2964" s="92">
        <v>18.2</v>
      </c>
      <c r="G2964" s="92">
        <v>487.58</v>
      </c>
      <c r="H2964" s="68">
        <v>9</v>
      </c>
      <c r="I2964" s="68"/>
    </row>
    <row r="2965" spans="2:9" x14ac:dyDescent="0.3">
      <c r="B2965" s="89" t="s">
        <v>12140</v>
      </c>
      <c r="C2965" s="90" t="s">
        <v>12141</v>
      </c>
      <c r="D2965" s="91" t="s">
        <v>6249</v>
      </c>
      <c r="E2965" s="92">
        <v>562.23</v>
      </c>
      <c r="F2965" s="92">
        <v>18.2</v>
      </c>
      <c r="G2965" s="92">
        <v>580.42999999999995</v>
      </c>
      <c r="H2965" s="68">
        <v>9</v>
      </c>
      <c r="I2965" s="68"/>
    </row>
    <row r="2966" spans="2:9" x14ac:dyDescent="0.3">
      <c r="B2966" s="89" t="s">
        <v>12142</v>
      </c>
      <c r="C2966" s="90" t="s">
        <v>12143</v>
      </c>
      <c r="D2966" s="91" t="s">
        <v>6249</v>
      </c>
      <c r="E2966" s="92">
        <v>715.92</v>
      </c>
      <c r="F2966" s="92">
        <v>18.2</v>
      </c>
      <c r="G2966" s="92">
        <v>734.12</v>
      </c>
      <c r="H2966" s="68">
        <v>9</v>
      </c>
      <c r="I2966" s="68"/>
    </row>
    <row r="2967" spans="2:9" x14ac:dyDescent="0.3">
      <c r="B2967" s="89" t="s">
        <v>12144</v>
      </c>
      <c r="C2967" s="90" t="s">
        <v>12145</v>
      </c>
      <c r="D2967" s="91" t="s">
        <v>6249</v>
      </c>
      <c r="E2967" s="92">
        <v>874.59</v>
      </c>
      <c r="F2967" s="92">
        <v>18.2</v>
      </c>
      <c r="G2967" s="92">
        <v>892.79</v>
      </c>
      <c r="H2967" s="68">
        <v>9</v>
      </c>
      <c r="I2967" s="68"/>
    </row>
    <row r="2968" spans="2:9" x14ac:dyDescent="0.3">
      <c r="B2968" s="89" t="s">
        <v>12146</v>
      </c>
      <c r="C2968" s="90" t="s">
        <v>12147</v>
      </c>
      <c r="D2968" s="91" t="s">
        <v>6249</v>
      </c>
      <c r="E2968" s="92">
        <v>939.21</v>
      </c>
      <c r="F2968" s="92">
        <v>18.2</v>
      </c>
      <c r="G2968" s="92">
        <v>957.41</v>
      </c>
      <c r="H2968" s="68">
        <v>9</v>
      </c>
      <c r="I2968" s="68"/>
    </row>
    <row r="2969" spans="2:9" x14ac:dyDescent="0.3">
      <c r="B2969" s="89" t="s">
        <v>12148</v>
      </c>
      <c r="C2969" s="90" t="s">
        <v>12149</v>
      </c>
      <c r="D2969" s="91" t="s">
        <v>6249</v>
      </c>
      <c r="E2969" s="92">
        <v>1409.48</v>
      </c>
      <c r="F2969" s="92">
        <v>18.2</v>
      </c>
      <c r="G2969" s="92">
        <v>1427.68</v>
      </c>
      <c r="H2969" s="68">
        <v>9</v>
      </c>
      <c r="I2969" s="68"/>
    </row>
    <row r="2970" spans="2:9" x14ac:dyDescent="0.3">
      <c r="B2970" s="89" t="s">
        <v>12150</v>
      </c>
      <c r="C2970" s="90" t="s">
        <v>12151</v>
      </c>
      <c r="D2970" s="91" t="s">
        <v>6249</v>
      </c>
      <c r="E2970" s="92">
        <v>3838.28</v>
      </c>
      <c r="F2970" s="92">
        <v>18.2</v>
      </c>
      <c r="G2970" s="92">
        <v>3856.48</v>
      </c>
      <c r="H2970" s="68">
        <v>9</v>
      </c>
      <c r="I2970" s="68"/>
    </row>
    <row r="2971" spans="2:9" x14ac:dyDescent="0.3">
      <c r="B2971" s="89" t="s">
        <v>12152</v>
      </c>
      <c r="C2971" s="90" t="s">
        <v>12153</v>
      </c>
      <c r="D2971" s="91" t="s">
        <v>6249</v>
      </c>
      <c r="E2971" s="92">
        <v>1622.87</v>
      </c>
      <c r="F2971" s="92">
        <v>18.2</v>
      </c>
      <c r="G2971" s="92">
        <v>1641.07</v>
      </c>
      <c r="H2971" s="68">
        <v>9</v>
      </c>
      <c r="I2971" s="68"/>
    </row>
    <row r="2972" spans="2:9" x14ac:dyDescent="0.3">
      <c r="B2972" s="89" t="s">
        <v>12154</v>
      </c>
      <c r="C2972" s="90" t="s">
        <v>12155</v>
      </c>
      <c r="D2972" s="91" t="s">
        <v>6249</v>
      </c>
      <c r="E2972" s="92">
        <v>598.54</v>
      </c>
      <c r="F2972" s="92">
        <v>18.2</v>
      </c>
      <c r="G2972" s="92">
        <v>616.74</v>
      </c>
      <c r="H2972" s="68">
        <v>9</v>
      </c>
      <c r="I2972" s="68"/>
    </row>
    <row r="2973" spans="2:9" x14ac:dyDescent="0.3">
      <c r="B2973" s="89" t="s">
        <v>12156</v>
      </c>
      <c r="C2973" s="90" t="s">
        <v>12157</v>
      </c>
      <c r="D2973" s="91" t="s">
        <v>6249</v>
      </c>
      <c r="E2973" s="92">
        <v>561.25</v>
      </c>
      <c r="F2973" s="92">
        <v>18.2</v>
      </c>
      <c r="G2973" s="92">
        <v>579.45000000000005</v>
      </c>
      <c r="H2973" s="68">
        <v>9</v>
      </c>
      <c r="I2973" s="68"/>
    </row>
    <row r="2974" spans="2:9" x14ac:dyDescent="0.3">
      <c r="B2974" s="89" t="s">
        <v>12158</v>
      </c>
      <c r="C2974" s="90" t="s">
        <v>12159</v>
      </c>
      <c r="D2974" s="91" t="s">
        <v>6249</v>
      </c>
      <c r="E2974" s="92">
        <v>1011.31</v>
      </c>
      <c r="F2974" s="92">
        <v>18.2</v>
      </c>
      <c r="G2974" s="92">
        <v>1029.51</v>
      </c>
      <c r="H2974" s="68">
        <v>9</v>
      </c>
      <c r="I2974" s="68"/>
    </row>
    <row r="2975" spans="2:9" x14ac:dyDescent="0.3">
      <c r="B2975" s="89" t="s">
        <v>12160</v>
      </c>
      <c r="C2975" s="90" t="s">
        <v>12161</v>
      </c>
      <c r="D2975" s="91"/>
      <c r="E2975" s="92"/>
      <c r="F2975" s="92"/>
      <c r="G2975" s="92"/>
      <c r="H2975" s="68">
        <v>5</v>
      </c>
      <c r="I2975" s="68"/>
    </row>
    <row r="2976" spans="2:9" x14ac:dyDescent="0.3">
      <c r="B2976" s="89" t="s">
        <v>12162</v>
      </c>
      <c r="C2976" s="90" t="s">
        <v>12163</v>
      </c>
      <c r="D2976" s="91" t="s">
        <v>6249</v>
      </c>
      <c r="E2976" s="92">
        <v>15.18</v>
      </c>
      <c r="F2976" s="92">
        <v>14.56</v>
      </c>
      <c r="G2976" s="92">
        <v>29.74</v>
      </c>
      <c r="H2976" s="68">
        <v>9</v>
      </c>
      <c r="I2976" s="68"/>
    </row>
    <row r="2977" spans="2:9" x14ac:dyDescent="0.3">
      <c r="B2977" s="89" t="s">
        <v>12164</v>
      </c>
      <c r="C2977" s="90" t="s">
        <v>12165</v>
      </c>
      <c r="D2977" s="91" t="s">
        <v>6249</v>
      </c>
      <c r="E2977" s="92">
        <v>0.05</v>
      </c>
      <c r="F2977" s="92">
        <v>18.2</v>
      </c>
      <c r="G2977" s="92">
        <v>18.25</v>
      </c>
      <c r="H2977" s="68">
        <v>9</v>
      </c>
      <c r="I2977" s="68"/>
    </row>
    <row r="2978" spans="2:9" x14ac:dyDescent="0.3">
      <c r="B2978" s="89" t="s">
        <v>12166</v>
      </c>
      <c r="C2978" s="90" t="s">
        <v>12167</v>
      </c>
      <c r="D2978" s="91" t="s">
        <v>6249</v>
      </c>
      <c r="E2978" s="92">
        <v>0.06</v>
      </c>
      <c r="F2978" s="92">
        <v>18.2</v>
      </c>
      <c r="G2978" s="92">
        <v>18.260000000000002</v>
      </c>
      <c r="H2978" s="68">
        <v>9</v>
      </c>
      <c r="I2978" s="68"/>
    </row>
    <row r="2979" spans="2:9" x14ac:dyDescent="0.3">
      <c r="B2979" s="89" t="s">
        <v>12168</v>
      </c>
      <c r="C2979" s="90" t="s">
        <v>12169</v>
      </c>
      <c r="D2979" s="91" t="s">
        <v>6249</v>
      </c>
      <c r="E2979" s="92">
        <v>0.75</v>
      </c>
      <c r="F2979" s="92">
        <v>50.91</v>
      </c>
      <c r="G2979" s="92">
        <v>51.66</v>
      </c>
      <c r="H2979" s="68">
        <v>9</v>
      </c>
      <c r="I2979" s="68"/>
    </row>
    <row r="2980" spans="2:9" x14ac:dyDescent="0.3">
      <c r="B2980" s="89" t="s">
        <v>12170</v>
      </c>
      <c r="C2980" s="90" t="s">
        <v>12171</v>
      </c>
      <c r="D2980" s="91" t="s">
        <v>6249</v>
      </c>
      <c r="E2980" s="92"/>
      <c r="F2980" s="92">
        <v>90.98</v>
      </c>
      <c r="G2980" s="92">
        <v>90.98</v>
      </c>
      <c r="H2980" s="68">
        <v>9</v>
      </c>
      <c r="I2980" s="68"/>
    </row>
    <row r="2981" spans="2:9" x14ac:dyDescent="0.3">
      <c r="B2981" s="89" t="s">
        <v>12172</v>
      </c>
      <c r="C2981" s="90" t="s">
        <v>12173</v>
      </c>
      <c r="D2981" s="91" t="s">
        <v>6249</v>
      </c>
      <c r="E2981" s="92">
        <v>35.17</v>
      </c>
      <c r="F2981" s="92">
        <v>4.3600000000000003</v>
      </c>
      <c r="G2981" s="92">
        <v>39.53</v>
      </c>
      <c r="H2981" s="68">
        <v>9</v>
      </c>
      <c r="I2981" s="68"/>
    </row>
    <row r="2982" spans="2:9" x14ac:dyDescent="0.3">
      <c r="B2982" s="89" t="s">
        <v>12174</v>
      </c>
      <c r="C2982" s="90" t="s">
        <v>12175</v>
      </c>
      <c r="D2982" s="91" t="s">
        <v>6249</v>
      </c>
      <c r="E2982" s="92">
        <v>7.84</v>
      </c>
      <c r="F2982" s="92">
        <v>4.3600000000000003</v>
      </c>
      <c r="G2982" s="92">
        <v>12.2</v>
      </c>
      <c r="H2982" s="68">
        <v>9</v>
      </c>
      <c r="I2982" s="68"/>
    </row>
    <row r="2983" spans="2:9" x14ac:dyDescent="0.3">
      <c r="B2983" s="89" t="s">
        <v>12176</v>
      </c>
      <c r="C2983" s="90" t="s">
        <v>12177</v>
      </c>
      <c r="D2983" s="91" t="s">
        <v>6249</v>
      </c>
      <c r="E2983" s="92">
        <v>113.38</v>
      </c>
      <c r="F2983" s="92">
        <v>2.4700000000000002</v>
      </c>
      <c r="G2983" s="92">
        <v>115.85</v>
      </c>
      <c r="H2983" s="68">
        <v>9</v>
      </c>
      <c r="I2983" s="68"/>
    </row>
    <row r="2984" spans="2:9" x14ac:dyDescent="0.3">
      <c r="B2984" s="89" t="s">
        <v>12178</v>
      </c>
      <c r="C2984" s="90" t="s">
        <v>12179</v>
      </c>
      <c r="D2984" s="91" t="s">
        <v>6249</v>
      </c>
      <c r="E2984" s="92">
        <v>32.58</v>
      </c>
      <c r="F2984" s="92">
        <v>1.45</v>
      </c>
      <c r="G2984" s="92">
        <v>34.03</v>
      </c>
      <c r="H2984" s="68">
        <v>9</v>
      </c>
      <c r="I2984" s="68"/>
    </row>
    <row r="2985" spans="2:9" x14ac:dyDescent="0.3">
      <c r="B2985" s="89" t="s">
        <v>12180</v>
      </c>
      <c r="C2985" s="90" t="s">
        <v>12181</v>
      </c>
      <c r="D2985" s="91" t="s">
        <v>6249</v>
      </c>
      <c r="E2985" s="92">
        <v>60.36</v>
      </c>
      <c r="F2985" s="92">
        <v>4.3600000000000003</v>
      </c>
      <c r="G2985" s="92">
        <v>64.72</v>
      </c>
      <c r="H2985" s="68">
        <v>9</v>
      </c>
      <c r="I2985" s="68"/>
    </row>
    <row r="2986" spans="2:9" x14ac:dyDescent="0.3">
      <c r="B2986" s="89" t="s">
        <v>12182</v>
      </c>
      <c r="C2986" s="90" t="s">
        <v>12183</v>
      </c>
      <c r="D2986" s="91" t="s">
        <v>6249</v>
      </c>
      <c r="E2986" s="92">
        <v>47.66</v>
      </c>
      <c r="F2986" s="92">
        <v>2.4700000000000002</v>
      </c>
      <c r="G2986" s="92">
        <v>50.13</v>
      </c>
      <c r="H2986" s="68">
        <v>9</v>
      </c>
      <c r="I2986" s="68"/>
    </row>
    <row r="2987" spans="2:9" x14ac:dyDescent="0.3">
      <c r="B2987" s="89" t="s">
        <v>12184</v>
      </c>
      <c r="C2987" s="90" t="s">
        <v>12185</v>
      </c>
      <c r="D2987" s="91" t="s">
        <v>6249</v>
      </c>
      <c r="E2987" s="92">
        <v>53.79</v>
      </c>
      <c r="F2987" s="92">
        <v>2.4700000000000002</v>
      </c>
      <c r="G2987" s="92">
        <v>56.26</v>
      </c>
      <c r="H2987" s="68">
        <v>9</v>
      </c>
      <c r="I2987" s="68"/>
    </row>
    <row r="2988" spans="2:9" x14ac:dyDescent="0.3">
      <c r="B2988" s="89" t="s">
        <v>12186</v>
      </c>
      <c r="C2988" s="90" t="s">
        <v>12187</v>
      </c>
      <c r="D2988" s="91" t="s">
        <v>6249</v>
      </c>
      <c r="E2988" s="92">
        <v>59.31</v>
      </c>
      <c r="F2988" s="92">
        <v>32.75</v>
      </c>
      <c r="G2988" s="92">
        <v>92.06</v>
      </c>
      <c r="H2988" s="68">
        <v>9</v>
      </c>
      <c r="I2988" s="68"/>
    </row>
    <row r="2989" spans="2:9" x14ac:dyDescent="0.3">
      <c r="B2989" s="89" t="s">
        <v>12188</v>
      </c>
      <c r="C2989" s="90" t="s">
        <v>12189</v>
      </c>
      <c r="D2989" s="91" t="s">
        <v>6249</v>
      </c>
      <c r="E2989" s="92">
        <v>148.87</v>
      </c>
      <c r="F2989" s="92">
        <v>18.2</v>
      </c>
      <c r="G2989" s="92">
        <v>167.07</v>
      </c>
      <c r="H2989" s="68">
        <v>9</v>
      </c>
      <c r="I2989" s="68"/>
    </row>
    <row r="2990" spans="2:9" x14ac:dyDescent="0.3">
      <c r="B2990" s="89" t="s">
        <v>12190</v>
      </c>
      <c r="C2990" s="90" t="s">
        <v>12191</v>
      </c>
      <c r="D2990" s="91" t="s">
        <v>6249</v>
      </c>
      <c r="E2990" s="92">
        <v>146.06</v>
      </c>
      <c r="F2990" s="92">
        <v>18.2</v>
      </c>
      <c r="G2990" s="92">
        <v>164.26</v>
      </c>
      <c r="H2990" s="68">
        <v>9</v>
      </c>
      <c r="I2990" s="68"/>
    </row>
    <row r="2991" spans="2:9" x14ac:dyDescent="0.3">
      <c r="B2991" s="89" t="s">
        <v>12192</v>
      </c>
      <c r="C2991" s="90" t="s">
        <v>12193</v>
      </c>
      <c r="D2991" s="91" t="s">
        <v>6249</v>
      </c>
      <c r="E2991" s="92">
        <v>42.38</v>
      </c>
      <c r="F2991" s="92">
        <v>4.3600000000000003</v>
      </c>
      <c r="G2991" s="92">
        <v>46.74</v>
      </c>
      <c r="H2991" s="68">
        <v>9</v>
      </c>
      <c r="I2991" s="68"/>
    </row>
    <row r="2992" spans="2:9" x14ac:dyDescent="0.3">
      <c r="B2992" s="89" t="s">
        <v>12194</v>
      </c>
      <c r="C2992" s="90" t="s">
        <v>12195</v>
      </c>
      <c r="D2992" s="91" t="s">
        <v>6249</v>
      </c>
      <c r="E2992" s="92">
        <v>25.74</v>
      </c>
      <c r="F2992" s="92">
        <v>14.56</v>
      </c>
      <c r="G2992" s="92">
        <v>40.299999999999997</v>
      </c>
      <c r="H2992" s="68">
        <v>9</v>
      </c>
      <c r="I2992" s="68"/>
    </row>
    <row r="2993" spans="2:9" x14ac:dyDescent="0.3">
      <c r="B2993" s="89" t="s">
        <v>12196</v>
      </c>
      <c r="C2993" s="90" t="s">
        <v>12197</v>
      </c>
      <c r="D2993" s="91" t="s">
        <v>6249</v>
      </c>
      <c r="E2993" s="92">
        <v>15.12</v>
      </c>
      <c r="F2993" s="92">
        <v>14.56</v>
      </c>
      <c r="G2993" s="92">
        <v>29.68</v>
      </c>
      <c r="H2993" s="68">
        <v>9</v>
      </c>
      <c r="I2993" s="68"/>
    </row>
    <row r="2994" spans="2:9" x14ac:dyDescent="0.3">
      <c r="B2994" s="89" t="s">
        <v>12198</v>
      </c>
      <c r="C2994" s="90" t="s">
        <v>12199</v>
      </c>
      <c r="D2994" s="91" t="s">
        <v>6249</v>
      </c>
      <c r="E2994" s="92">
        <v>36.42</v>
      </c>
      <c r="F2994" s="92">
        <v>2.1800000000000002</v>
      </c>
      <c r="G2994" s="92">
        <v>38.6</v>
      </c>
      <c r="H2994" s="68">
        <v>9</v>
      </c>
      <c r="I2994" s="68"/>
    </row>
    <row r="2995" spans="2:9" x14ac:dyDescent="0.3">
      <c r="B2995" s="89" t="s">
        <v>12200</v>
      </c>
      <c r="C2995" s="90" t="s">
        <v>12201</v>
      </c>
      <c r="D2995" s="91" t="s">
        <v>6249</v>
      </c>
      <c r="E2995" s="92">
        <v>6.55</v>
      </c>
      <c r="F2995" s="92">
        <v>6.19</v>
      </c>
      <c r="G2995" s="92">
        <v>12.74</v>
      </c>
      <c r="H2995" s="68">
        <v>9</v>
      </c>
      <c r="I2995" s="68"/>
    </row>
    <row r="2996" spans="2:9" x14ac:dyDescent="0.3">
      <c r="B2996" s="89" t="s">
        <v>12202</v>
      </c>
      <c r="C2996" s="90" t="s">
        <v>12203</v>
      </c>
      <c r="D2996" s="91" t="s">
        <v>6249</v>
      </c>
      <c r="E2996" s="92">
        <v>295.13</v>
      </c>
      <c r="F2996" s="92">
        <v>25.46</v>
      </c>
      <c r="G2996" s="92">
        <v>320.58999999999997</v>
      </c>
      <c r="H2996" s="68">
        <v>9</v>
      </c>
      <c r="I2996" s="68"/>
    </row>
    <row r="2997" spans="2:9" x14ac:dyDescent="0.3">
      <c r="B2997" s="89" t="s">
        <v>12204</v>
      </c>
      <c r="C2997" s="90" t="s">
        <v>12205</v>
      </c>
      <c r="D2997" s="91" t="s">
        <v>6249</v>
      </c>
      <c r="E2997" s="92">
        <v>4.71</v>
      </c>
      <c r="F2997" s="92">
        <v>1.45</v>
      </c>
      <c r="G2997" s="92">
        <v>6.16</v>
      </c>
      <c r="H2997" s="68">
        <v>9</v>
      </c>
      <c r="I2997" s="68"/>
    </row>
    <row r="2998" spans="2:9" x14ac:dyDescent="0.3">
      <c r="B2998" s="89" t="s">
        <v>12206</v>
      </c>
      <c r="C2998" s="90" t="s">
        <v>12207</v>
      </c>
      <c r="D2998" s="91" t="s">
        <v>6249</v>
      </c>
      <c r="E2998" s="92">
        <v>50.02</v>
      </c>
      <c r="F2998" s="92">
        <v>1.45</v>
      </c>
      <c r="G2998" s="92">
        <v>51.47</v>
      </c>
      <c r="H2998" s="68">
        <v>9</v>
      </c>
      <c r="I2998" s="68"/>
    </row>
    <row r="2999" spans="2:9" x14ac:dyDescent="0.3">
      <c r="B2999" s="89" t="s">
        <v>12208</v>
      </c>
      <c r="C2999" s="90" t="s">
        <v>12209</v>
      </c>
      <c r="D2999" s="91" t="s">
        <v>6249</v>
      </c>
      <c r="E2999" s="92">
        <v>101.49</v>
      </c>
      <c r="F2999" s="92">
        <v>7.27</v>
      </c>
      <c r="G2999" s="92">
        <v>108.76</v>
      </c>
      <c r="H2999" s="68">
        <v>9</v>
      </c>
      <c r="I2999" s="68"/>
    </row>
    <row r="3000" spans="2:9" x14ac:dyDescent="0.3">
      <c r="B3000" s="89" t="s">
        <v>12210</v>
      </c>
      <c r="C3000" s="90" t="s">
        <v>12211</v>
      </c>
      <c r="D3000" s="91" t="s">
        <v>6249</v>
      </c>
      <c r="E3000" s="92">
        <v>35.47</v>
      </c>
      <c r="F3000" s="92">
        <v>7.27</v>
      </c>
      <c r="G3000" s="92">
        <v>42.74</v>
      </c>
      <c r="H3000" s="68">
        <v>9</v>
      </c>
      <c r="I3000" s="68"/>
    </row>
    <row r="3001" spans="2:9" x14ac:dyDescent="0.3">
      <c r="B3001" s="89" t="s">
        <v>12212</v>
      </c>
      <c r="C3001" s="90" t="s">
        <v>12213</v>
      </c>
      <c r="D3001" s="91"/>
      <c r="E3001" s="92"/>
      <c r="F3001" s="92"/>
      <c r="G3001" s="92"/>
      <c r="H3001" s="68">
        <v>2</v>
      </c>
      <c r="I3001" s="68"/>
    </row>
    <row r="3002" spans="2:9" x14ac:dyDescent="0.3">
      <c r="B3002" s="89" t="s">
        <v>12214</v>
      </c>
      <c r="C3002" s="90" t="s">
        <v>12215</v>
      </c>
      <c r="D3002" s="91"/>
      <c r="E3002" s="92"/>
      <c r="F3002" s="92"/>
      <c r="G3002" s="92"/>
      <c r="H3002" s="68">
        <v>5</v>
      </c>
      <c r="I3002" s="68"/>
    </row>
    <row r="3003" spans="2:9" x14ac:dyDescent="0.3">
      <c r="B3003" s="89" t="s">
        <v>12216</v>
      </c>
      <c r="C3003" s="90" t="s">
        <v>12217</v>
      </c>
      <c r="D3003" s="91" t="s">
        <v>6249</v>
      </c>
      <c r="E3003" s="92">
        <v>845.46</v>
      </c>
      <c r="F3003" s="92">
        <v>441.73</v>
      </c>
      <c r="G3003" s="92">
        <v>1287.19</v>
      </c>
      <c r="H3003" s="68">
        <v>9</v>
      </c>
      <c r="I3003" s="68"/>
    </row>
    <row r="3004" spans="2:9" x14ac:dyDescent="0.3">
      <c r="B3004" s="89" t="s">
        <v>12218</v>
      </c>
      <c r="C3004" s="90" t="s">
        <v>12219</v>
      </c>
      <c r="D3004" s="91" t="s">
        <v>6249</v>
      </c>
      <c r="E3004" s="92">
        <v>907.28</v>
      </c>
      <c r="F3004" s="92">
        <v>441.73</v>
      </c>
      <c r="G3004" s="92">
        <v>1349.01</v>
      </c>
      <c r="H3004" s="68">
        <v>9</v>
      </c>
      <c r="I3004" s="68"/>
    </row>
    <row r="3005" spans="2:9" x14ac:dyDescent="0.3">
      <c r="B3005" s="89" t="s">
        <v>12220</v>
      </c>
      <c r="C3005" s="90" t="s">
        <v>12221</v>
      </c>
      <c r="D3005" s="91" t="s">
        <v>6249</v>
      </c>
      <c r="E3005" s="92">
        <v>2510.15</v>
      </c>
      <c r="F3005" s="92">
        <v>776.76</v>
      </c>
      <c r="G3005" s="92">
        <v>3286.91</v>
      </c>
      <c r="H3005" s="68">
        <v>9</v>
      </c>
      <c r="I3005" s="68"/>
    </row>
    <row r="3006" spans="2:9" x14ac:dyDescent="0.3">
      <c r="B3006" s="89" t="s">
        <v>12222</v>
      </c>
      <c r="C3006" s="90" t="s">
        <v>12223</v>
      </c>
      <c r="D3006" s="91" t="s">
        <v>6249</v>
      </c>
      <c r="E3006" s="92">
        <v>2783.08</v>
      </c>
      <c r="F3006" s="92">
        <v>776.76</v>
      </c>
      <c r="G3006" s="92">
        <v>3559.84</v>
      </c>
      <c r="H3006" s="68">
        <v>9</v>
      </c>
      <c r="I3006" s="68"/>
    </row>
    <row r="3007" spans="2:9" x14ac:dyDescent="0.3">
      <c r="B3007" s="89" t="s">
        <v>12224</v>
      </c>
      <c r="C3007" s="90" t="s">
        <v>12225</v>
      </c>
      <c r="D3007" s="91" t="s">
        <v>6249</v>
      </c>
      <c r="E3007" s="92">
        <v>3077.7</v>
      </c>
      <c r="F3007" s="92">
        <v>776.76</v>
      </c>
      <c r="G3007" s="92">
        <v>3854.46</v>
      </c>
      <c r="H3007" s="68">
        <v>9</v>
      </c>
      <c r="I3007" s="68"/>
    </row>
    <row r="3008" spans="2:9" x14ac:dyDescent="0.3">
      <c r="B3008" s="89" t="s">
        <v>12226</v>
      </c>
      <c r="C3008" s="90" t="s">
        <v>12227</v>
      </c>
      <c r="D3008" s="91" t="s">
        <v>6249</v>
      </c>
      <c r="E3008" s="92">
        <v>3363.26</v>
      </c>
      <c r="F3008" s="92">
        <v>776.76</v>
      </c>
      <c r="G3008" s="92">
        <v>4140.0200000000004</v>
      </c>
      <c r="H3008" s="68">
        <v>9</v>
      </c>
      <c r="I3008" s="68"/>
    </row>
    <row r="3009" spans="2:9" x14ac:dyDescent="0.3">
      <c r="B3009" s="89" t="s">
        <v>12228</v>
      </c>
      <c r="C3009" s="90" t="s">
        <v>12229</v>
      </c>
      <c r="D3009" s="91"/>
      <c r="E3009" s="92"/>
      <c r="F3009" s="92"/>
      <c r="G3009" s="92"/>
      <c r="H3009" s="68">
        <v>5</v>
      </c>
      <c r="I3009" s="68"/>
    </row>
    <row r="3010" spans="2:9" x14ac:dyDescent="0.3">
      <c r="B3010" s="89" t="s">
        <v>12230</v>
      </c>
      <c r="C3010" s="90" t="s">
        <v>12231</v>
      </c>
      <c r="D3010" s="91" t="s">
        <v>6249</v>
      </c>
      <c r="E3010" s="92">
        <v>1923.63</v>
      </c>
      <c r="F3010" s="92">
        <v>559.37</v>
      </c>
      <c r="G3010" s="92">
        <v>2483</v>
      </c>
      <c r="H3010" s="68">
        <v>9</v>
      </c>
      <c r="I3010" s="68"/>
    </row>
    <row r="3011" spans="2:9" x14ac:dyDescent="0.3">
      <c r="B3011" s="89" t="s">
        <v>12232</v>
      </c>
      <c r="C3011" s="90" t="s">
        <v>12233</v>
      </c>
      <c r="D3011" s="91" t="s">
        <v>6249</v>
      </c>
      <c r="E3011" s="92">
        <v>4189.01</v>
      </c>
      <c r="F3011" s="92">
        <v>1196.8699999999999</v>
      </c>
      <c r="G3011" s="92">
        <v>5385.88</v>
      </c>
      <c r="H3011" s="68">
        <v>9</v>
      </c>
      <c r="I3011" s="68"/>
    </row>
    <row r="3012" spans="2:9" x14ac:dyDescent="0.3">
      <c r="B3012" s="89" t="s">
        <v>12234</v>
      </c>
      <c r="C3012" s="90" t="s">
        <v>12235</v>
      </c>
      <c r="D3012" s="91" t="s">
        <v>6249</v>
      </c>
      <c r="E3012" s="92">
        <v>6967.93</v>
      </c>
      <c r="F3012" s="92">
        <v>1577.67</v>
      </c>
      <c r="G3012" s="92">
        <v>8545.6</v>
      </c>
      <c r="H3012" s="68">
        <v>9</v>
      </c>
      <c r="I3012" s="68"/>
    </row>
    <row r="3013" spans="2:9" x14ac:dyDescent="0.3">
      <c r="B3013" s="89" t="s">
        <v>12236</v>
      </c>
      <c r="C3013" s="90" t="s">
        <v>12237</v>
      </c>
      <c r="D3013" s="91" t="s">
        <v>6249</v>
      </c>
      <c r="E3013" s="92">
        <v>9724.41</v>
      </c>
      <c r="F3013" s="92">
        <v>1912.88</v>
      </c>
      <c r="G3013" s="92">
        <v>11637.29</v>
      </c>
      <c r="H3013" s="68">
        <v>9</v>
      </c>
      <c r="I3013" s="68"/>
    </row>
    <row r="3014" spans="2:9" x14ac:dyDescent="0.3">
      <c r="B3014" s="89" t="s">
        <v>12238</v>
      </c>
      <c r="C3014" s="90" t="s">
        <v>12239</v>
      </c>
      <c r="D3014" s="91" t="s">
        <v>6249</v>
      </c>
      <c r="E3014" s="92">
        <v>657.89</v>
      </c>
      <c r="F3014" s="92">
        <v>382.09</v>
      </c>
      <c r="G3014" s="92">
        <v>1039.98</v>
      </c>
      <c r="H3014" s="68">
        <v>9</v>
      </c>
      <c r="I3014" s="68"/>
    </row>
    <row r="3015" spans="2:9" x14ac:dyDescent="0.3">
      <c r="B3015" s="89" t="s">
        <v>12240</v>
      </c>
      <c r="C3015" s="90" t="s">
        <v>12241</v>
      </c>
      <c r="D3015" s="91"/>
      <c r="E3015" s="92"/>
      <c r="F3015" s="92"/>
      <c r="G3015" s="92"/>
      <c r="H3015" s="68">
        <v>5</v>
      </c>
      <c r="I3015" s="68"/>
    </row>
    <row r="3016" spans="2:9" x14ac:dyDescent="0.3">
      <c r="B3016" s="89" t="s">
        <v>12242</v>
      </c>
      <c r="C3016" s="90" t="s">
        <v>12243</v>
      </c>
      <c r="D3016" s="91" t="s">
        <v>6249</v>
      </c>
      <c r="E3016" s="92">
        <v>2438.34</v>
      </c>
      <c r="F3016" s="92">
        <v>27.29</v>
      </c>
      <c r="G3016" s="92">
        <v>2465.63</v>
      </c>
      <c r="H3016" s="68">
        <v>9</v>
      </c>
      <c r="I3016" s="68"/>
    </row>
    <row r="3017" spans="2:9" x14ac:dyDescent="0.3">
      <c r="B3017" s="89" t="s">
        <v>12244</v>
      </c>
      <c r="C3017" s="90" t="s">
        <v>12245</v>
      </c>
      <c r="D3017" s="91" t="s">
        <v>6249</v>
      </c>
      <c r="E3017" s="92">
        <v>3393.99</v>
      </c>
      <c r="F3017" s="92">
        <v>27.29</v>
      </c>
      <c r="G3017" s="92">
        <v>3421.28</v>
      </c>
      <c r="H3017" s="68">
        <v>9</v>
      </c>
      <c r="I3017" s="68"/>
    </row>
    <row r="3018" spans="2:9" x14ac:dyDescent="0.3">
      <c r="B3018" s="89" t="s">
        <v>12246</v>
      </c>
      <c r="C3018" s="90" t="s">
        <v>12247</v>
      </c>
      <c r="D3018" s="91" t="s">
        <v>6249</v>
      </c>
      <c r="E3018" s="92">
        <v>553.27</v>
      </c>
      <c r="F3018" s="92">
        <v>43.66</v>
      </c>
      <c r="G3018" s="92">
        <v>596.92999999999995</v>
      </c>
      <c r="H3018" s="68">
        <v>9</v>
      </c>
      <c r="I3018" s="68"/>
    </row>
    <row r="3019" spans="2:9" x14ac:dyDescent="0.3">
      <c r="B3019" s="89" t="s">
        <v>12248</v>
      </c>
      <c r="C3019" s="90" t="s">
        <v>12249</v>
      </c>
      <c r="D3019" s="91" t="s">
        <v>6249</v>
      </c>
      <c r="E3019" s="92">
        <v>855.5</v>
      </c>
      <c r="F3019" s="92">
        <v>43.66</v>
      </c>
      <c r="G3019" s="92">
        <v>899.16</v>
      </c>
      <c r="H3019" s="68">
        <v>9</v>
      </c>
      <c r="I3019" s="68"/>
    </row>
    <row r="3020" spans="2:9" x14ac:dyDescent="0.3">
      <c r="B3020" s="89" t="s">
        <v>12250</v>
      </c>
      <c r="C3020" s="90" t="s">
        <v>12251</v>
      </c>
      <c r="D3020" s="91" t="s">
        <v>6249</v>
      </c>
      <c r="E3020" s="92">
        <v>2230.31</v>
      </c>
      <c r="F3020" s="92">
        <v>27.29</v>
      </c>
      <c r="G3020" s="92">
        <v>2257.6</v>
      </c>
      <c r="H3020" s="68">
        <v>9</v>
      </c>
      <c r="I3020" s="68"/>
    </row>
    <row r="3021" spans="2:9" x14ac:dyDescent="0.3">
      <c r="B3021" s="89" t="s">
        <v>12252</v>
      </c>
      <c r="C3021" s="90" t="s">
        <v>12253</v>
      </c>
      <c r="D3021" s="91"/>
      <c r="E3021" s="92"/>
      <c r="F3021" s="92"/>
      <c r="G3021" s="92"/>
      <c r="H3021" s="68">
        <v>5</v>
      </c>
      <c r="I3021" s="68"/>
    </row>
    <row r="3022" spans="2:9" x14ac:dyDescent="0.3">
      <c r="B3022" s="89" t="s">
        <v>12254</v>
      </c>
      <c r="C3022" s="90" t="s">
        <v>12255</v>
      </c>
      <c r="D3022" s="91" t="s">
        <v>6249</v>
      </c>
      <c r="E3022" s="92">
        <v>827.38</v>
      </c>
      <c r="F3022" s="92"/>
      <c r="G3022" s="92">
        <v>827.38</v>
      </c>
      <c r="H3022" s="68">
        <v>9</v>
      </c>
      <c r="I3022" s="68"/>
    </row>
    <row r="3023" spans="2:9" x14ac:dyDescent="0.3">
      <c r="B3023" s="89" t="s">
        <v>12256</v>
      </c>
      <c r="C3023" s="90" t="s">
        <v>12257</v>
      </c>
      <c r="D3023" s="91"/>
      <c r="E3023" s="92"/>
      <c r="F3023" s="92"/>
      <c r="G3023" s="92"/>
      <c r="H3023" s="68">
        <v>2</v>
      </c>
      <c r="I3023" s="68"/>
    </row>
    <row r="3024" spans="2:9" x14ac:dyDescent="0.3">
      <c r="B3024" s="89" t="s">
        <v>12258</v>
      </c>
      <c r="C3024" s="90" t="s">
        <v>12259</v>
      </c>
      <c r="D3024" s="91"/>
      <c r="E3024" s="92"/>
      <c r="F3024" s="92"/>
      <c r="G3024" s="92"/>
      <c r="H3024" s="68">
        <v>5</v>
      </c>
      <c r="I3024" s="68"/>
    </row>
    <row r="3025" spans="2:9" x14ac:dyDescent="0.3">
      <c r="B3025" s="89" t="s">
        <v>12260</v>
      </c>
      <c r="C3025" s="90" t="s">
        <v>12261</v>
      </c>
      <c r="D3025" s="91" t="s">
        <v>6357</v>
      </c>
      <c r="E3025" s="92">
        <v>6.22</v>
      </c>
      <c r="F3025" s="92">
        <v>18.2</v>
      </c>
      <c r="G3025" s="92">
        <v>24.42</v>
      </c>
      <c r="H3025" s="68">
        <v>9</v>
      </c>
      <c r="I3025" s="68"/>
    </row>
    <row r="3026" spans="2:9" x14ac:dyDescent="0.3">
      <c r="B3026" s="89" t="s">
        <v>12262</v>
      </c>
      <c r="C3026" s="90" t="s">
        <v>12263</v>
      </c>
      <c r="D3026" s="91" t="s">
        <v>6357</v>
      </c>
      <c r="E3026" s="92">
        <v>7.25</v>
      </c>
      <c r="F3026" s="92">
        <v>18.2</v>
      </c>
      <c r="G3026" s="92">
        <v>25.45</v>
      </c>
      <c r="H3026" s="68">
        <v>9</v>
      </c>
      <c r="I3026" s="68"/>
    </row>
    <row r="3027" spans="2:9" x14ac:dyDescent="0.3">
      <c r="B3027" s="89" t="s">
        <v>12264</v>
      </c>
      <c r="C3027" s="90" t="s">
        <v>12265</v>
      </c>
      <c r="D3027" s="91" t="s">
        <v>6357</v>
      </c>
      <c r="E3027" s="92">
        <v>15.71</v>
      </c>
      <c r="F3027" s="92">
        <v>18.2</v>
      </c>
      <c r="G3027" s="92">
        <v>33.909999999999997</v>
      </c>
      <c r="H3027" s="68">
        <v>9</v>
      </c>
      <c r="I3027" s="68"/>
    </row>
    <row r="3028" spans="2:9" x14ac:dyDescent="0.3">
      <c r="B3028" s="89" t="s">
        <v>12266</v>
      </c>
      <c r="C3028" s="90" t="s">
        <v>12267</v>
      </c>
      <c r="D3028" s="91" t="s">
        <v>6357</v>
      </c>
      <c r="E3028" s="92">
        <v>23.36</v>
      </c>
      <c r="F3028" s="92">
        <v>18.2</v>
      </c>
      <c r="G3028" s="92">
        <v>41.56</v>
      </c>
      <c r="H3028" s="68">
        <v>9</v>
      </c>
      <c r="I3028" s="68"/>
    </row>
    <row r="3029" spans="2:9" x14ac:dyDescent="0.3">
      <c r="B3029" s="89" t="s">
        <v>12268</v>
      </c>
      <c r="C3029" s="90" t="s">
        <v>12269</v>
      </c>
      <c r="D3029" s="91" t="s">
        <v>6357</v>
      </c>
      <c r="E3029" s="92">
        <v>23.92</v>
      </c>
      <c r="F3029" s="92">
        <v>21.83</v>
      </c>
      <c r="G3029" s="92">
        <v>45.75</v>
      </c>
      <c r="H3029" s="68">
        <v>9</v>
      </c>
      <c r="I3029" s="68"/>
    </row>
    <row r="3030" spans="2:9" x14ac:dyDescent="0.3">
      <c r="B3030" s="89" t="s">
        <v>12270</v>
      </c>
      <c r="C3030" s="90" t="s">
        <v>12271</v>
      </c>
      <c r="D3030" s="91" t="s">
        <v>6357</v>
      </c>
      <c r="E3030" s="92">
        <v>42.45</v>
      </c>
      <c r="F3030" s="92">
        <v>25.47</v>
      </c>
      <c r="G3030" s="92">
        <v>67.92</v>
      </c>
      <c r="H3030" s="68">
        <v>9</v>
      </c>
      <c r="I3030" s="68"/>
    </row>
    <row r="3031" spans="2:9" x14ac:dyDescent="0.3">
      <c r="B3031" s="89" t="s">
        <v>12272</v>
      </c>
      <c r="C3031" s="90" t="s">
        <v>12273</v>
      </c>
      <c r="D3031" s="91" t="s">
        <v>6357</v>
      </c>
      <c r="E3031" s="92">
        <v>65.02</v>
      </c>
      <c r="F3031" s="92">
        <v>32.75</v>
      </c>
      <c r="G3031" s="92">
        <v>97.77</v>
      </c>
      <c r="H3031" s="68">
        <v>9</v>
      </c>
      <c r="I3031" s="68"/>
    </row>
    <row r="3032" spans="2:9" x14ac:dyDescent="0.3">
      <c r="B3032" s="89" t="s">
        <v>12274</v>
      </c>
      <c r="C3032" s="90" t="s">
        <v>12275</v>
      </c>
      <c r="D3032" s="91" t="s">
        <v>6357</v>
      </c>
      <c r="E3032" s="92">
        <v>79.010000000000005</v>
      </c>
      <c r="F3032" s="92">
        <v>36.39</v>
      </c>
      <c r="G3032" s="92">
        <v>115.4</v>
      </c>
      <c r="H3032" s="68">
        <v>9</v>
      </c>
      <c r="I3032" s="68"/>
    </row>
    <row r="3033" spans="2:9" x14ac:dyDescent="0.3">
      <c r="B3033" s="89" t="s">
        <v>12276</v>
      </c>
      <c r="C3033" s="90" t="s">
        <v>12277</v>
      </c>
      <c r="D3033" s="91" t="s">
        <v>6357</v>
      </c>
      <c r="E3033" s="92">
        <v>143.94999999999999</v>
      </c>
      <c r="F3033" s="92">
        <v>40.03</v>
      </c>
      <c r="G3033" s="92">
        <v>183.98</v>
      </c>
      <c r="H3033" s="68">
        <v>9</v>
      </c>
      <c r="I3033" s="68"/>
    </row>
    <row r="3034" spans="2:9" x14ac:dyDescent="0.3">
      <c r="B3034" s="89" t="s">
        <v>12278</v>
      </c>
      <c r="C3034" s="90" t="s">
        <v>12279</v>
      </c>
      <c r="D3034" s="91"/>
      <c r="E3034" s="92"/>
      <c r="F3034" s="92"/>
      <c r="G3034" s="92"/>
      <c r="H3034" s="68">
        <v>5</v>
      </c>
      <c r="I3034" s="68"/>
    </row>
    <row r="3035" spans="2:9" ht="28.8" x14ac:dyDescent="0.3">
      <c r="B3035" s="89" t="s">
        <v>12280</v>
      </c>
      <c r="C3035" s="90" t="s">
        <v>12281</v>
      </c>
      <c r="D3035" s="91" t="s">
        <v>6357</v>
      </c>
      <c r="E3035" s="92">
        <v>11.77</v>
      </c>
      <c r="F3035" s="92">
        <v>18.2</v>
      </c>
      <c r="G3035" s="92">
        <v>29.97</v>
      </c>
      <c r="H3035" s="68">
        <v>9</v>
      </c>
      <c r="I3035" s="68"/>
    </row>
    <row r="3036" spans="2:9" ht="28.8" x14ac:dyDescent="0.3">
      <c r="B3036" s="89" t="s">
        <v>12282</v>
      </c>
      <c r="C3036" s="90" t="s">
        <v>12283</v>
      </c>
      <c r="D3036" s="91" t="s">
        <v>6357</v>
      </c>
      <c r="E3036" s="92">
        <v>16.98</v>
      </c>
      <c r="F3036" s="92">
        <v>21.83</v>
      </c>
      <c r="G3036" s="92">
        <v>38.81</v>
      </c>
      <c r="H3036" s="68">
        <v>9</v>
      </c>
      <c r="I3036" s="68"/>
    </row>
    <row r="3037" spans="2:9" ht="28.8" x14ac:dyDescent="0.3">
      <c r="B3037" s="89" t="s">
        <v>12284</v>
      </c>
      <c r="C3037" s="90" t="s">
        <v>12285</v>
      </c>
      <c r="D3037" s="91" t="s">
        <v>6357</v>
      </c>
      <c r="E3037" s="92">
        <v>28.29</v>
      </c>
      <c r="F3037" s="92">
        <v>32.75</v>
      </c>
      <c r="G3037" s="92">
        <v>61.04</v>
      </c>
      <c r="H3037" s="68">
        <v>9</v>
      </c>
      <c r="I3037" s="68"/>
    </row>
    <row r="3038" spans="2:9" ht="28.8" x14ac:dyDescent="0.3">
      <c r="B3038" s="89" t="s">
        <v>12286</v>
      </c>
      <c r="C3038" s="90" t="s">
        <v>12287</v>
      </c>
      <c r="D3038" s="91" t="s">
        <v>6357</v>
      </c>
      <c r="E3038" s="92">
        <v>24.97</v>
      </c>
      <c r="F3038" s="92">
        <v>40.03</v>
      </c>
      <c r="G3038" s="92">
        <v>65</v>
      </c>
      <c r="H3038" s="68">
        <v>9</v>
      </c>
      <c r="I3038" s="68"/>
    </row>
    <row r="3039" spans="2:9" x14ac:dyDescent="0.3">
      <c r="B3039" s="89" t="s">
        <v>12288</v>
      </c>
      <c r="C3039" s="90" t="s">
        <v>12289</v>
      </c>
      <c r="D3039" s="91"/>
      <c r="E3039" s="92"/>
      <c r="F3039" s="92"/>
      <c r="G3039" s="92"/>
      <c r="H3039" s="68">
        <v>5</v>
      </c>
      <c r="I3039" s="68"/>
    </row>
    <row r="3040" spans="2:9" ht="28.8" x14ac:dyDescent="0.3">
      <c r="B3040" s="89" t="s">
        <v>12290</v>
      </c>
      <c r="C3040" s="90" t="s">
        <v>12291</v>
      </c>
      <c r="D3040" s="91" t="s">
        <v>6357</v>
      </c>
      <c r="E3040" s="92">
        <v>23.14</v>
      </c>
      <c r="F3040" s="92">
        <v>21.83</v>
      </c>
      <c r="G3040" s="92">
        <v>44.97</v>
      </c>
      <c r="H3040" s="68">
        <v>9</v>
      </c>
      <c r="I3040" s="68"/>
    </row>
    <row r="3041" spans="2:9" ht="28.8" x14ac:dyDescent="0.3">
      <c r="B3041" s="89" t="s">
        <v>12292</v>
      </c>
      <c r="C3041" s="90" t="s">
        <v>12293</v>
      </c>
      <c r="D3041" s="91" t="s">
        <v>6357</v>
      </c>
      <c r="E3041" s="92">
        <v>35.08</v>
      </c>
      <c r="F3041" s="92">
        <v>32.75</v>
      </c>
      <c r="G3041" s="92">
        <v>67.83</v>
      </c>
      <c r="H3041" s="68">
        <v>9</v>
      </c>
      <c r="I3041" s="68"/>
    </row>
    <row r="3042" spans="2:9" ht="28.8" x14ac:dyDescent="0.3">
      <c r="B3042" s="89" t="s">
        <v>12294</v>
      </c>
      <c r="C3042" s="90" t="s">
        <v>12295</v>
      </c>
      <c r="D3042" s="91" t="s">
        <v>6357</v>
      </c>
      <c r="E3042" s="92">
        <v>50.52</v>
      </c>
      <c r="F3042" s="92">
        <v>40.03</v>
      </c>
      <c r="G3042" s="92">
        <v>90.55</v>
      </c>
      <c r="H3042" s="68">
        <v>9</v>
      </c>
      <c r="I3042" s="68"/>
    </row>
    <row r="3043" spans="2:9" ht="28.8" x14ac:dyDescent="0.3">
      <c r="B3043" s="89" t="s">
        <v>12296</v>
      </c>
      <c r="C3043" s="90" t="s">
        <v>12297</v>
      </c>
      <c r="D3043" s="91" t="s">
        <v>6357</v>
      </c>
      <c r="E3043" s="92">
        <v>94.75</v>
      </c>
      <c r="F3043" s="92">
        <v>40.03</v>
      </c>
      <c r="G3043" s="92">
        <v>134.78</v>
      </c>
      <c r="H3043" s="68">
        <v>9</v>
      </c>
      <c r="I3043" s="68"/>
    </row>
    <row r="3044" spans="2:9" ht="28.8" x14ac:dyDescent="0.3">
      <c r="B3044" s="89" t="s">
        <v>12298</v>
      </c>
      <c r="C3044" s="90" t="s">
        <v>12299</v>
      </c>
      <c r="D3044" s="91" t="s">
        <v>6357</v>
      </c>
      <c r="E3044" s="92">
        <v>19.579999999999998</v>
      </c>
      <c r="F3044" s="92">
        <v>18.2</v>
      </c>
      <c r="G3044" s="92">
        <v>37.78</v>
      </c>
      <c r="H3044" s="68">
        <v>9</v>
      </c>
      <c r="I3044" s="68"/>
    </row>
    <row r="3045" spans="2:9" x14ac:dyDescent="0.3">
      <c r="B3045" s="89" t="s">
        <v>12300</v>
      </c>
      <c r="C3045" s="90" t="s">
        <v>12301</v>
      </c>
      <c r="D3045" s="91"/>
      <c r="E3045" s="92"/>
      <c r="F3045" s="92"/>
      <c r="G3045" s="92"/>
      <c r="H3045" s="68">
        <v>5</v>
      </c>
      <c r="I3045" s="68"/>
    </row>
    <row r="3046" spans="2:9" ht="28.8" x14ac:dyDescent="0.3">
      <c r="B3046" s="89" t="s">
        <v>12302</v>
      </c>
      <c r="C3046" s="90" t="s">
        <v>12303</v>
      </c>
      <c r="D3046" s="91" t="s">
        <v>6357</v>
      </c>
      <c r="E3046" s="92">
        <v>24.85</v>
      </c>
      <c r="F3046" s="92">
        <v>12.73</v>
      </c>
      <c r="G3046" s="92">
        <v>37.58</v>
      </c>
      <c r="H3046" s="68">
        <v>9</v>
      </c>
      <c r="I3046" s="68"/>
    </row>
    <row r="3047" spans="2:9" ht="28.8" x14ac:dyDescent="0.3">
      <c r="B3047" s="89" t="s">
        <v>12304</v>
      </c>
      <c r="C3047" s="90" t="s">
        <v>12305</v>
      </c>
      <c r="D3047" s="91" t="s">
        <v>6357</v>
      </c>
      <c r="E3047" s="92">
        <v>45.33</v>
      </c>
      <c r="F3047" s="92">
        <v>12.73</v>
      </c>
      <c r="G3047" s="92">
        <v>58.06</v>
      </c>
      <c r="H3047" s="68">
        <v>9</v>
      </c>
      <c r="I3047" s="68"/>
    </row>
    <row r="3048" spans="2:9" ht="28.8" x14ac:dyDescent="0.3">
      <c r="B3048" s="89" t="s">
        <v>12306</v>
      </c>
      <c r="C3048" s="90" t="s">
        <v>12307</v>
      </c>
      <c r="D3048" s="91" t="s">
        <v>6357</v>
      </c>
      <c r="E3048" s="92">
        <v>86.48</v>
      </c>
      <c r="F3048" s="92">
        <v>12.73</v>
      </c>
      <c r="G3048" s="92">
        <v>99.21</v>
      </c>
      <c r="H3048" s="68">
        <v>9</v>
      </c>
      <c r="I3048" s="68"/>
    </row>
    <row r="3049" spans="2:9" x14ac:dyDescent="0.3">
      <c r="B3049" s="89" t="s">
        <v>12308</v>
      </c>
      <c r="C3049" s="90" t="s">
        <v>12309</v>
      </c>
      <c r="D3049" s="91" t="s">
        <v>6357</v>
      </c>
      <c r="E3049" s="92">
        <v>73.709999999999994</v>
      </c>
      <c r="F3049" s="92">
        <v>12.73</v>
      </c>
      <c r="G3049" s="92">
        <v>86.44</v>
      </c>
      <c r="H3049" s="68">
        <v>9</v>
      </c>
      <c r="I3049" s="68"/>
    </row>
    <row r="3050" spans="2:9" x14ac:dyDescent="0.3">
      <c r="B3050" s="89" t="s">
        <v>12310</v>
      </c>
      <c r="C3050" s="90" t="s">
        <v>12311</v>
      </c>
      <c r="D3050" s="91" t="s">
        <v>6357</v>
      </c>
      <c r="E3050" s="92">
        <v>188.36</v>
      </c>
      <c r="F3050" s="92">
        <v>12.73</v>
      </c>
      <c r="G3050" s="92">
        <v>201.09</v>
      </c>
      <c r="H3050" s="68">
        <v>9</v>
      </c>
      <c r="I3050" s="68"/>
    </row>
    <row r="3051" spans="2:9" x14ac:dyDescent="0.3">
      <c r="B3051" s="89" t="s">
        <v>12312</v>
      </c>
      <c r="C3051" s="90" t="s">
        <v>12313</v>
      </c>
      <c r="D3051" s="91" t="s">
        <v>6357</v>
      </c>
      <c r="E3051" s="92">
        <v>252.02</v>
      </c>
      <c r="F3051" s="92">
        <v>25.46</v>
      </c>
      <c r="G3051" s="92">
        <v>277.48</v>
      </c>
      <c r="H3051" s="68">
        <v>9</v>
      </c>
      <c r="I3051" s="68"/>
    </row>
    <row r="3052" spans="2:9" x14ac:dyDescent="0.3">
      <c r="B3052" s="89" t="s">
        <v>12314</v>
      </c>
      <c r="C3052" s="90" t="s">
        <v>12315</v>
      </c>
      <c r="D3052" s="91" t="s">
        <v>6357</v>
      </c>
      <c r="E3052" s="92">
        <v>382.79</v>
      </c>
      <c r="F3052" s="92">
        <v>25.46</v>
      </c>
      <c r="G3052" s="92">
        <v>408.25</v>
      </c>
      <c r="H3052" s="68">
        <v>9</v>
      </c>
      <c r="I3052" s="68"/>
    </row>
    <row r="3053" spans="2:9" x14ac:dyDescent="0.3">
      <c r="B3053" s="89" t="s">
        <v>12316</v>
      </c>
      <c r="C3053" s="90" t="s">
        <v>12317</v>
      </c>
      <c r="D3053" s="91" t="s">
        <v>6357</v>
      </c>
      <c r="E3053" s="92">
        <v>578.21</v>
      </c>
      <c r="F3053" s="92">
        <v>25.46</v>
      </c>
      <c r="G3053" s="92">
        <v>603.66999999999996</v>
      </c>
      <c r="H3053" s="68">
        <v>9</v>
      </c>
      <c r="I3053" s="68"/>
    </row>
    <row r="3054" spans="2:9" x14ac:dyDescent="0.3">
      <c r="B3054" s="89" t="s">
        <v>12318</v>
      </c>
      <c r="C3054" s="90" t="s">
        <v>12319</v>
      </c>
      <c r="D3054" s="91"/>
      <c r="E3054" s="92"/>
      <c r="F3054" s="92"/>
      <c r="G3054" s="92"/>
      <c r="H3054" s="68">
        <v>5</v>
      </c>
      <c r="I3054" s="68"/>
    </row>
    <row r="3055" spans="2:9" ht="28.8" x14ac:dyDescent="0.3">
      <c r="B3055" s="89" t="s">
        <v>12320</v>
      </c>
      <c r="C3055" s="90" t="s">
        <v>12321</v>
      </c>
      <c r="D3055" s="91" t="s">
        <v>6357</v>
      </c>
      <c r="E3055" s="92">
        <v>30.93</v>
      </c>
      <c r="F3055" s="92">
        <v>12.73</v>
      </c>
      <c r="G3055" s="92">
        <v>43.66</v>
      </c>
      <c r="H3055" s="68">
        <v>9</v>
      </c>
      <c r="I3055" s="68"/>
    </row>
    <row r="3056" spans="2:9" ht="28.8" x14ac:dyDescent="0.3">
      <c r="B3056" s="89" t="s">
        <v>12322</v>
      </c>
      <c r="C3056" s="90" t="s">
        <v>12323</v>
      </c>
      <c r="D3056" s="91" t="s">
        <v>6357</v>
      </c>
      <c r="E3056" s="92">
        <v>64.83</v>
      </c>
      <c r="F3056" s="92">
        <v>12.73</v>
      </c>
      <c r="G3056" s="92">
        <v>77.56</v>
      </c>
      <c r="H3056" s="68">
        <v>9</v>
      </c>
      <c r="I3056" s="68"/>
    </row>
    <row r="3057" spans="2:9" ht="28.8" x14ac:dyDescent="0.3">
      <c r="B3057" s="89" t="s">
        <v>12324</v>
      </c>
      <c r="C3057" s="90" t="s">
        <v>12325</v>
      </c>
      <c r="D3057" s="91" t="s">
        <v>6357</v>
      </c>
      <c r="E3057" s="92">
        <v>101.31</v>
      </c>
      <c r="F3057" s="92">
        <v>25.46</v>
      </c>
      <c r="G3057" s="92">
        <v>126.77</v>
      </c>
      <c r="H3057" s="68">
        <v>9</v>
      </c>
      <c r="I3057" s="68"/>
    </row>
    <row r="3058" spans="2:9" ht="28.8" x14ac:dyDescent="0.3">
      <c r="B3058" s="89" t="s">
        <v>12326</v>
      </c>
      <c r="C3058" s="90" t="s">
        <v>12327</v>
      </c>
      <c r="D3058" s="91" t="s">
        <v>6357</v>
      </c>
      <c r="E3058" s="92">
        <v>170.01</v>
      </c>
      <c r="F3058" s="92">
        <v>25.46</v>
      </c>
      <c r="G3058" s="92">
        <v>195.47</v>
      </c>
      <c r="H3058" s="68">
        <v>9</v>
      </c>
      <c r="I3058" s="68"/>
    </row>
    <row r="3059" spans="2:9" ht="28.8" x14ac:dyDescent="0.3">
      <c r="B3059" s="89" t="s">
        <v>12328</v>
      </c>
      <c r="C3059" s="90" t="s">
        <v>12329</v>
      </c>
      <c r="D3059" s="91" t="s">
        <v>6357</v>
      </c>
      <c r="E3059" s="92">
        <v>284.69</v>
      </c>
      <c r="F3059" s="92">
        <v>25.46</v>
      </c>
      <c r="G3059" s="92">
        <v>310.14999999999998</v>
      </c>
      <c r="H3059" s="68">
        <v>9</v>
      </c>
      <c r="I3059" s="68"/>
    </row>
    <row r="3060" spans="2:9" ht="28.8" x14ac:dyDescent="0.3">
      <c r="B3060" s="89" t="s">
        <v>12330</v>
      </c>
      <c r="C3060" s="90" t="s">
        <v>12331</v>
      </c>
      <c r="D3060" s="91" t="s">
        <v>6357</v>
      </c>
      <c r="E3060" s="92">
        <v>448.23</v>
      </c>
      <c r="F3060" s="92">
        <v>25.46</v>
      </c>
      <c r="G3060" s="92">
        <v>473.69</v>
      </c>
      <c r="H3060" s="68">
        <v>9</v>
      </c>
      <c r="I3060" s="68"/>
    </row>
    <row r="3061" spans="2:9" x14ac:dyDescent="0.3">
      <c r="B3061" s="89" t="s">
        <v>12332</v>
      </c>
      <c r="C3061" s="90" t="s">
        <v>12333</v>
      </c>
      <c r="D3061" s="91"/>
      <c r="E3061" s="92"/>
      <c r="F3061" s="92"/>
      <c r="G3061" s="92"/>
      <c r="H3061" s="68">
        <v>5</v>
      </c>
      <c r="I3061" s="68"/>
    </row>
    <row r="3062" spans="2:9" x14ac:dyDescent="0.3">
      <c r="B3062" s="89" t="s">
        <v>12334</v>
      </c>
      <c r="C3062" s="90" t="s">
        <v>12335</v>
      </c>
      <c r="D3062" s="91" t="s">
        <v>6357</v>
      </c>
      <c r="E3062" s="92">
        <v>35.979999999999997</v>
      </c>
      <c r="F3062" s="92">
        <v>36.39</v>
      </c>
      <c r="G3062" s="92">
        <v>72.37</v>
      </c>
      <c r="H3062" s="68">
        <v>9</v>
      </c>
      <c r="I3062" s="68"/>
    </row>
    <row r="3063" spans="2:9" x14ac:dyDescent="0.3">
      <c r="B3063" s="89" t="s">
        <v>12336</v>
      </c>
      <c r="C3063" s="90" t="s">
        <v>12337</v>
      </c>
      <c r="D3063" s="91" t="s">
        <v>6357</v>
      </c>
      <c r="E3063" s="92">
        <v>60.57</v>
      </c>
      <c r="F3063" s="92">
        <v>40.03</v>
      </c>
      <c r="G3063" s="92">
        <v>100.6</v>
      </c>
      <c r="H3063" s="68">
        <v>9</v>
      </c>
      <c r="I3063" s="68"/>
    </row>
    <row r="3064" spans="2:9" x14ac:dyDescent="0.3">
      <c r="B3064" s="89" t="s">
        <v>12338</v>
      </c>
      <c r="C3064" s="90" t="s">
        <v>12339</v>
      </c>
      <c r="D3064" s="91" t="s">
        <v>6357</v>
      </c>
      <c r="E3064" s="92">
        <v>87.47</v>
      </c>
      <c r="F3064" s="92">
        <v>47.31</v>
      </c>
      <c r="G3064" s="92">
        <v>134.78</v>
      </c>
      <c r="H3064" s="68">
        <v>9</v>
      </c>
      <c r="I3064" s="68"/>
    </row>
    <row r="3065" spans="2:9" x14ac:dyDescent="0.3">
      <c r="B3065" s="89" t="s">
        <v>12340</v>
      </c>
      <c r="C3065" s="90" t="s">
        <v>12341</v>
      </c>
      <c r="D3065" s="91" t="s">
        <v>6357</v>
      </c>
      <c r="E3065" s="92">
        <v>110.64</v>
      </c>
      <c r="F3065" s="92">
        <v>50.95</v>
      </c>
      <c r="G3065" s="92">
        <v>161.59</v>
      </c>
      <c r="H3065" s="68">
        <v>9</v>
      </c>
      <c r="I3065" s="68"/>
    </row>
    <row r="3066" spans="2:9" x14ac:dyDescent="0.3">
      <c r="B3066" s="89" t="s">
        <v>12342</v>
      </c>
      <c r="C3066" s="90" t="s">
        <v>12343</v>
      </c>
      <c r="D3066" s="91" t="s">
        <v>6357</v>
      </c>
      <c r="E3066" s="92">
        <v>85.36</v>
      </c>
      <c r="F3066" s="92">
        <v>58.22</v>
      </c>
      <c r="G3066" s="92">
        <v>143.58000000000001</v>
      </c>
      <c r="H3066" s="68">
        <v>9</v>
      </c>
      <c r="I3066" s="68"/>
    </row>
    <row r="3067" spans="2:9" x14ac:dyDescent="0.3">
      <c r="B3067" s="89" t="s">
        <v>12344</v>
      </c>
      <c r="C3067" s="90" t="s">
        <v>12345</v>
      </c>
      <c r="D3067" s="91" t="s">
        <v>6357</v>
      </c>
      <c r="E3067" s="92">
        <v>165.14</v>
      </c>
      <c r="F3067" s="92">
        <v>65.510000000000005</v>
      </c>
      <c r="G3067" s="92">
        <v>230.65</v>
      </c>
      <c r="H3067" s="68">
        <v>9</v>
      </c>
      <c r="I3067" s="68"/>
    </row>
    <row r="3068" spans="2:9" x14ac:dyDescent="0.3">
      <c r="B3068" s="89" t="s">
        <v>12346</v>
      </c>
      <c r="C3068" s="90" t="s">
        <v>12347</v>
      </c>
      <c r="D3068" s="91" t="s">
        <v>6357</v>
      </c>
      <c r="E3068" s="92">
        <v>213.71</v>
      </c>
      <c r="F3068" s="92">
        <v>72.78</v>
      </c>
      <c r="G3068" s="92">
        <v>286.49</v>
      </c>
      <c r="H3068" s="68">
        <v>9</v>
      </c>
      <c r="I3068" s="68"/>
    </row>
    <row r="3069" spans="2:9" x14ac:dyDescent="0.3">
      <c r="B3069" s="89" t="s">
        <v>12348</v>
      </c>
      <c r="C3069" s="90" t="s">
        <v>12349</v>
      </c>
      <c r="D3069" s="91" t="s">
        <v>6357</v>
      </c>
      <c r="E3069" s="92">
        <v>244.72</v>
      </c>
      <c r="F3069" s="92">
        <v>81.88</v>
      </c>
      <c r="G3069" s="92">
        <v>326.60000000000002</v>
      </c>
      <c r="H3069" s="68">
        <v>9</v>
      </c>
      <c r="I3069" s="68"/>
    </row>
    <row r="3070" spans="2:9" x14ac:dyDescent="0.3">
      <c r="B3070" s="89" t="s">
        <v>12350</v>
      </c>
      <c r="C3070" s="90" t="s">
        <v>12351</v>
      </c>
      <c r="D3070" s="91" t="s">
        <v>6357</v>
      </c>
      <c r="E3070" s="92">
        <v>356.03</v>
      </c>
      <c r="F3070" s="92">
        <v>90.98</v>
      </c>
      <c r="G3070" s="92">
        <v>447.01</v>
      </c>
      <c r="H3070" s="68">
        <v>9</v>
      </c>
      <c r="I3070" s="68"/>
    </row>
    <row r="3071" spans="2:9" x14ac:dyDescent="0.3">
      <c r="B3071" s="89" t="s">
        <v>12352</v>
      </c>
      <c r="C3071" s="90" t="s">
        <v>12353</v>
      </c>
      <c r="D3071" s="91" t="s">
        <v>6357</v>
      </c>
      <c r="E3071" s="92">
        <v>414.43</v>
      </c>
      <c r="F3071" s="92">
        <v>100.07</v>
      </c>
      <c r="G3071" s="92">
        <v>514.5</v>
      </c>
      <c r="H3071" s="68">
        <v>9</v>
      </c>
      <c r="I3071" s="68"/>
    </row>
    <row r="3072" spans="2:9" x14ac:dyDescent="0.3">
      <c r="B3072" s="89" t="s">
        <v>12354</v>
      </c>
      <c r="C3072" s="90" t="s">
        <v>12355</v>
      </c>
      <c r="D3072" s="91"/>
      <c r="E3072" s="92"/>
      <c r="F3072" s="92"/>
      <c r="G3072" s="92"/>
      <c r="H3072" s="68">
        <v>5</v>
      </c>
      <c r="I3072" s="68"/>
    </row>
    <row r="3073" spans="2:9" x14ac:dyDescent="0.3">
      <c r="B3073" s="89" t="s">
        <v>12356</v>
      </c>
      <c r="C3073" s="90" t="s">
        <v>12357</v>
      </c>
      <c r="D3073" s="91" t="s">
        <v>6357</v>
      </c>
      <c r="E3073" s="92">
        <v>66.510000000000005</v>
      </c>
      <c r="F3073" s="92">
        <v>36.39</v>
      </c>
      <c r="G3073" s="92">
        <v>102.9</v>
      </c>
      <c r="H3073" s="68">
        <v>9</v>
      </c>
      <c r="I3073" s="68"/>
    </row>
    <row r="3074" spans="2:9" x14ac:dyDescent="0.3">
      <c r="B3074" s="89" t="s">
        <v>12358</v>
      </c>
      <c r="C3074" s="90" t="s">
        <v>12359</v>
      </c>
      <c r="D3074" s="91" t="s">
        <v>6357</v>
      </c>
      <c r="E3074" s="92">
        <v>84.88</v>
      </c>
      <c r="F3074" s="92">
        <v>40.03</v>
      </c>
      <c r="G3074" s="92">
        <v>124.91</v>
      </c>
      <c r="H3074" s="68">
        <v>9</v>
      </c>
      <c r="I3074" s="68"/>
    </row>
    <row r="3075" spans="2:9" x14ac:dyDescent="0.3">
      <c r="B3075" s="89" t="s">
        <v>12360</v>
      </c>
      <c r="C3075" s="90" t="s">
        <v>12361</v>
      </c>
      <c r="D3075" s="91" t="s">
        <v>6357</v>
      </c>
      <c r="E3075" s="92">
        <v>93.44</v>
      </c>
      <c r="F3075" s="92">
        <v>47.31</v>
      </c>
      <c r="G3075" s="92">
        <v>140.75</v>
      </c>
      <c r="H3075" s="68">
        <v>9</v>
      </c>
      <c r="I3075" s="68"/>
    </row>
    <row r="3076" spans="2:9" x14ac:dyDescent="0.3">
      <c r="B3076" s="89" t="s">
        <v>12362</v>
      </c>
      <c r="C3076" s="90" t="s">
        <v>12363</v>
      </c>
      <c r="D3076" s="91" t="s">
        <v>6357</v>
      </c>
      <c r="E3076" s="92">
        <v>125.46</v>
      </c>
      <c r="F3076" s="92">
        <v>50.95</v>
      </c>
      <c r="G3076" s="92">
        <v>176.41</v>
      </c>
      <c r="H3076" s="68">
        <v>9</v>
      </c>
      <c r="I3076" s="68"/>
    </row>
    <row r="3077" spans="2:9" x14ac:dyDescent="0.3">
      <c r="B3077" s="89" t="s">
        <v>12364</v>
      </c>
      <c r="C3077" s="90" t="s">
        <v>12365</v>
      </c>
      <c r="D3077" s="91" t="s">
        <v>6357</v>
      </c>
      <c r="E3077" s="92">
        <v>150.65</v>
      </c>
      <c r="F3077" s="92">
        <v>58.22</v>
      </c>
      <c r="G3077" s="92">
        <v>208.87</v>
      </c>
      <c r="H3077" s="68">
        <v>9</v>
      </c>
      <c r="I3077" s="68"/>
    </row>
    <row r="3078" spans="2:9" x14ac:dyDescent="0.3">
      <c r="B3078" s="89" t="s">
        <v>12366</v>
      </c>
      <c r="C3078" s="90" t="s">
        <v>12367</v>
      </c>
      <c r="D3078" s="91" t="s">
        <v>6357</v>
      </c>
      <c r="E3078" s="92">
        <v>166.17</v>
      </c>
      <c r="F3078" s="92">
        <v>65.510000000000005</v>
      </c>
      <c r="G3078" s="92">
        <v>231.68</v>
      </c>
      <c r="H3078" s="68">
        <v>9</v>
      </c>
      <c r="I3078" s="68"/>
    </row>
    <row r="3079" spans="2:9" x14ac:dyDescent="0.3">
      <c r="B3079" s="89" t="s">
        <v>12368</v>
      </c>
      <c r="C3079" s="90" t="s">
        <v>12369</v>
      </c>
      <c r="D3079" s="91" t="s">
        <v>6357</v>
      </c>
      <c r="E3079" s="92">
        <v>258.39999999999998</v>
      </c>
      <c r="F3079" s="92">
        <v>72.78</v>
      </c>
      <c r="G3079" s="92">
        <v>331.18</v>
      </c>
      <c r="H3079" s="68">
        <v>9</v>
      </c>
      <c r="I3079" s="68"/>
    </row>
    <row r="3080" spans="2:9" x14ac:dyDescent="0.3">
      <c r="B3080" s="89" t="s">
        <v>12370</v>
      </c>
      <c r="C3080" s="90" t="s">
        <v>12371</v>
      </c>
      <c r="D3080" s="91" t="s">
        <v>6357</v>
      </c>
      <c r="E3080" s="92">
        <v>325.77999999999997</v>
      </c>
      <c r="F3080" s="92">
        <v>81.88</v>
      </c>
      <c r="G3080" s="92">
        <v>407.66</v>
      </c>
      <c r="H3080" s="68">
        <v>9</v>
      </c>
      <c r="I3080" s="68"/>
    </row>
    <row r="3081" spans="2:9" x14ac:dyDescent="0.3">
      <c r="B3081" s="89" t="s">
        <v>12372</v>
      </c>
      <c r="C3081" s="90" t="s">
        <v>12373</v>
      </c>
      <c r="D3081" s="91" t="s">
        <v>6357</v>
      </c>
      <c r="E3081" s="92">
        <v>446.29</v>
      </c>
      <c r="F3081" s="92">
        <v>90.98</v>
      </c>
      <c r="G3081" s="92">
        <v>537.27</v>
      </c>
      <c r="H3081" s="68">
        <v>9</v>
      </c>
      <c r="I3081" s="68"/>
    </row>
    <row r="3082" spans="2:9" x14ac:dyDescent="0.3">
      <c r="B3082" s="89" t="s">
        <v>12374</v>
      </c>
      <c r="C3082" s="90" t="s">
        <v>12375</v>
      </c>
      <c r="D3082" s="91" t="s">
        <v>6357</v>
      </c>
      <c r="E3082" s="92">
        <v>772.27</v>
      </c>
      <c r="F3082" s="92">
        <v>100.07</v>
      </c>
      <c r="G3082" s="92">
        <v>872.34</v>
      </c>
      <c r="H3082" s="68">
        <v>9</v>
      </c>
      <c r="I3082" s="68"/>
    </row>
    <row r="3083" spans="2:9" x14ac:dyDescent="0.3">
      <c r="B3083" s="89" t="s">
        <v>12376</v>
      </c>
      <c r="C3083" s="90" t="s">
        <v>12377</v>
      </c>
      <c r="D3083" s="91"/>
      <c r="E3083" s="92"/>
      <c r="F3083" s="92"/>
      <c r="G3083" s="92"/>
      <c r="H3083" s="68">
        <v>5</v>
      </c>
      <c r="I3083" s="68"/>
    </row>
    <row r="3084" spans="2:9" x14ac:dyDescent="0.3">
      <c r="B3084" s="89" t="s">
        <v>12378</v>
      </c>
      <c r="C3084" s="90" t="s">
        <v>12379</v>
      </c>
      <c r="D3084" s="91" t="s">
        <v>6249</v>
      </c>
      <c r="E3084" s="92">
        <v>71.75</v>
      </c>
      <c r="F3084" s="92">
        <v>10.92</v>
      </c>
      <c r="G3084" s="92">
        <v>82.67</v>
      </c>
      <c r="H3084" s="68">
        <v>9</v>
      </c>
      <c r="I3084" s="68"/>
    </row>
    <row r="3085" spans="2:9" x14ac:dyDescent="0.3">
      <c r="B3085" s="89" t="s">
        <v>12380</v>
      </c>
      <c r="C3085" s="90" t="s">
        <v>12381</v>
      </c>
      <c r="D3085" s="91" t="s">
        <v>6249</v>
      </c>
      <c r="E3085" s="92">
        <v>94.47</v>
      </c>
      <c r="F3085" s="92">
        <v>10.92</v>
      </c>
      <c r="G3085" s="92">
        <v>105.39</v>
      </c>
      <c r="H3085" s="68">
        <v>9</v>
      </c>
      <c r="I3085" s="68"/>
    </row>
    <row r="3086" spans="2:9" x14ac:dyDescent="0.3">
      <c r="B3086" s="89" t="s">
        <v>12382</v>
      </c>
      <c r="C3086" s="90" t="s">
        <v>12383</v>
      </c>
      <c r="D3086" s="91" t="s">
        <v>6249</v>
      </c>
      <c r="E3086" s="92">
        <v>108.73</v>
      </c>
      <c r="F3086" s="92">
        <v>14.56</v>
      </c>
      <c r="G3086" s="92">
        <v>123.29</v>
      </c>
      <c r="H3086" s="68">
        <v>9</v>
      </c>
      <c r="I3086" s="68"/>
    </row>
    <row r="3087" spans="2:9" x14ac:dyDescent="0.3">
      <c r="B3087" s="89" t="s">
        <v>12384</v>
      </c>
      <c r="C3087" s="90" t="s">
        <v>12385</v>
      </c>
      <c r="D3087" s="91" t="s">
        <v>6249</v>
      </c>
      <c r="E3087" s="92">
        <v>180.25</v>
      </c>
      <c r="F3087" s="92">
        <v>14.56</v>
      </c>
      <c r="G3087" s="92">
        <v>194.81</v>
      </c>
      <c r="H3087" s="68">
        <v>9</v>
      </c>
      <c r="I3087" s="68"/>
    </row>
    <row r="3088" spans="2:9" x14ac:dyDescent="0.3">
      <c r="B3088" s="89" t="s">
        <v>12386</v>
      </c>
      <c r="C3088" s="90" t="s">
        <v>12387</v>
      </c>
      <c r="D3088" s="91" t="s">
        <v>6249</v>
      </c>
      <c r="E3088" s="92">
        <v>95.36</v>
      </c>
      <c r="F3088" s="92">
        <v>10.92</v>
      </c>
      <c r="G3088" s="92">
        <v>106.28</v>
      </c>
      <c r="H3088" s="68">
        <v>9</v>
      </c>
      <c r="I3088" s="68"/>
    </row>
    <row r="3089" spans="2:9" x14ac:dyDescent="0.3">
      <c r="B3089" s="89" t="s">
        <v>12388</v>
      </c>
      <c r="C3089" s="90" t="s">
        <v>12389</v>
      </c>
      <c r="D3089" s="91" t="s">
        <v>6249</v>
      </c>
      <c r="E3089" s="92">
        <v>123.45</v>
      </c>
      <c r="F3089" s="92">
        <v>10.92</v>
      </c>
      <c r="G3089" s="92">
        <v>134.37</v>
      </c>
      <c r="H3089" s="68">
        <v>9</v>
      </c>
      <c r="I3089" s="68"/>
    </row>
    <row r="3090" spans="2:9" x14ac:dyDescent="0.3">
      <c r="B3090" s="89" t="s">
        <v>12390</v>
      </c>
      <c r="C3090" s="90" t="s">
        <v>12391</v>
      </c>
      <c r="D3090" s="91" t="s">
        <v>6249</v>
      </c>
      <c r="E3090" s="92">
        <v>166.85</v>
      </c>
      <c r="F3090" s="92">
        <v>14.56</v>
      </c>
      <c r="G3090" s="92">
        <v>181.41</v>
      </c>
      <c r="H3090" s="68">
        <v>9</v>
      </c>
      <c r="I3090" s="68"/>
    </row>
    <row r="3091" spans="2:9" x14ac:dyDescent="0.3">
      <c r="B3091" s="89" t="s">
        <v>12392</v>
      </c>
      <c r="C3091" s="90" t="s">
        <v>12393</v>
      </c>
      <c r="D3091" s="91" t="s">
        <v>6249</v>
      </c>
      <c r="E3091" s="92">
        <v>299.25</v>
      </c>
      <c r="F3091" s="92">
        <v>14.56</v>
      </c>
      <c r="G3091" s="92">
        <v>313.81</v>
      </c>
      <c r="H3091" s="68">
        <v>9</v>
      </c>
      <c r="I3091" s="68"/>
    </row>
    <row r="3092" spans="2:9" x14ac:dyDescent="0.3">
      <c r="B3092" s="89" t="s">
        <v>12394</v>
      </c>
      <c r="C3092" s="90" t="s">
        <v>12395</v>
      </c>
      <c r="D3092" s="91" t="s">
        <v>6249</v>
      </c>
      <c r="E3092" s="92">
        <v>60.03</v>
      </c>
      <c r="F3092" s="92">
        <v>10.92</v>
      </c>
      <c r="G3092" s="92">
        <v>70.95</v>
      </c>
      <c r="H3092" s="68">
        <v>9</v>
      </c>
      <c r="I3092" s="68"/>
    </row>
    <row r="3093" spans="2:9" x14ac:dyDescent="0.3">
      <c r="B3093" s="89" t="s">
        <v>12396</v>
      </c>
      <c r="C3093" s="90" t="s">
        <v>12397</v>
      </c>
      <c r="D3093" s="91" t="s">
        <v>6249</v>
      </c>
      <c r="E3093" s="92">
        <v>79.31</v>
      </c>
      <c r="F3093" s="92">
        <v>10.92</v>
      </c>
      <c r="G3093" s="92">
        <v>90.23</v>
      </c>
      <c r="H3093" s="68">
        <v>9</v>
      </c>
      <c r="I3093" s="68"/>
    </row>
    <row r="3094" spans="2:9" x14ac:dyDescent="0.3">
      <c r="B3094" s="89" t="s">
        <v>12398</v>
      </c>
      <c r="C3094" s="90" t="s">
        <v>12399</v>
      </c>
      <c r="D3094" s="91" t="s">
        <v>6249</v>
      </c>
      <c r="E3094" s="92">
        <v>86.87</v>
      </c>
      <c r="F3094" s="92">
        <v>14.56</v>
      </c>
      <c r="G3094" s="92">
        <v>101.43</v>
      </c>
      <c r="H3094" s="68">
        <v>9</v>
      </c>
      <c r="I3094" s="68"/>
    </row>
    <row r="3095" spans="2:9" x14ac:dyDescent="0.3">
      <c r="B3095" s="89" t="s">
        <v>12400</v>
      </c>
      <c r="C3095" s="90" t="s">
        <v>12401</v>
      </c>
      <c r="D3095" s="91" t="s">
        <v>6249</v>
      </c>
      <c r="E3095" s="92">
        <v>126.35</v>
      </c>
      <c r="F3095" s="92">
        <v>14.56</v>
      </c>
      <c r="G3095" s="92">
        <v>140.91</v>
      </c>
      <c r="H3095" s="68">
        <v>9</v>
      </c>
      <c r="I3095" s="68"/>
    </row>
    <row r="3096" spans="2:9" x14ac:dyDescent="0.3">
      <c r="B3096" s="89" t="s">
        <v>12402</v>
      </c>
      <c r="C3096" s="90" t="s">
        <v>12403</v>
      </c>
      <c r="D3096" s="91" t="s">
        <v>6249</v>
      </c>
      <c r="E3096" s="92">
        <v>54.13</v>
      </c>
      <c r="F3096" s="92">
        <v>10.92</v>
      </c>
      <c r="G3096" s="92">
        <v>65.05</v>
      </c>
      <c r="H3096" s="68">
        <v>9</v>
      </c>
      <c r="I3096" s="68"/>
    </row>
    <row r="3097" spans="2:9" x14ac:dyDescent="0.3">
      <c r="B3097" s="89" t="s">
        <v>12404</v>
      </c>
      <c r="C3097" s="90" t="s">
        <v>12405</v>
      </c>
      <c r="D3097" s="91" t="s">
        <v>6249</v>
      </c>
      <c r="E3097" s="92">
        <v>65.849999999999994</v>
      </c>
      <c r="F3097" s="92">
        <v>14.56</v>
      </c>
      <c r="G3097" s="92">
        <v>80.41</v>
      </c>
      <c r="H3097" s="68">
        <v>9</v>
      </c>
      <c r="I3097" s="68"/>
    </row>
    <row r="3098" spans="2:9" x14ac:dyDescent="0.3">
      <c r="B3098" s="89" t="s">
        <v>12406</v>
      </c>
      <c r="C3098" s="90" t="s">
        <v>12407</v>
      </c>
      <c r="D3098" s="91" t="s">
        <v>6249</v>
      </c>
      <c r="E3098" s="92">
        <v>114.21</v>
      </c>
      <c r="F3098" s="92">
        <v>10.92</v>
      </c>
      <c r="G3098" s="92">
        <v>125.13</v>
      </c>
      <c r="H3098" s="68">
        <v>9</v>
      </c>
      <c r="I3098" s="68"/>
    </row>
    <row r="3099" spans="2:9" x14ac:dyDescent="0.3">
      <c r="B3099" s="89" t="s">
        <v>12408</v>
      </c>
      <c r="C3099" s="90" t="s">
        <v>12409</v>
      </c>
      <c r="D3099" s="91" t="s">
        <v>6249</v>
      </c>
      <c r="E3099" s="92">
        <v>144.52000000000001</v>
      </c>
      <c r="F3099" s="92">
        <v>14.56</v>
      </c>
      <c r="G3099" s="92">
        <v>159.08000000000001</v>
      </c>
      <c r="H3099" s="68">
        <v>9</v>
      </c>
      <c r="I3099" s="68"/>
    </row>
    <row r="3100" spans="2:9" x14ac:dyDescent="0.3">
      <c r="B3100" s="89" t="s">
        <v>12410</v>
      </c>
      <c r="C3100" s="90" t="s">
        <v>12411</v>
      </c>
      <c r="D3100" s="91" t="s">
        <v>6249</v>
      </c>
      <c r="E3100" s="92">
        <v>180.69</v>
      </c>
      <c r="F3100" s="92">
        <v>14.56</v>
      </c>
      <c r="G3100" s="92">
        <v>195.25</v>
      </c>
      <c r="H3100" s="68">
        <v>9</v>
      </c>
      <c r="I3100" s="68"/>
    </row>
    <row r="3101" spans="2:9" x14ac:dyDescent="0.3">
      <c r="B3101" s="89" t="s">
        <v>12412</v>
      </c>
      <c r="C3101" s="90" t="s">
        <v>12413</v>
      </c>
      <c r="D3101" s="91" t="s">
        <v>6249</v>
      </c>
      <c r="E3101" s="92">
        <v>151.66</v>
      </c>
      <c r="F3101" s="92">
        <v>14.56</v>
      </c>
      <c r="G3101" s="92">
        <v>166.22</v>
      </c>
      <c r="H3101" s="68">
        <v>9</v>
      </c>
      <c r="I3101" s="68"/>
    </row>
    <row r="3102" spans="2:9" x14ac:dyDescent="0.3">
      <c r="B3102" s="89" t="s">
        <v>12414</v>
      </c>
      <c r="C3102" s="90" t="s">
        <v>12415</v>
      </c>
      <c r="D3102" s="91" t="s">
        <v>6249</v>
      </c>
      <c r="E3102" s="92">
        <v>183.48</v>
      </c>
      <c r="F3102" s="92">
        <v>14.56</v>
      </c>
      <c r="G3102" s="92">
        <v>198.04</v>
      </c>
      <c r="H3102" s="68">
        <v>9</v>
      </c>
      <c r="I3102" s="68"/>
    </row>
    <row r="3103" spans="2:9" x14ac:dyDescent="0.3">
      <c r="B3103" s="89" t="s">
        <v>12416</v>
      </c>
      <c r="C3103" s="90" t="s">
        <v>12417</v>
      </c>
      <c r="D3103" s="91" t="s">
        <v>6249</v>
      </c>
      <c r="E3103" s="92">
        <v>211.13</v>
      </c>
      <c r="F3103" s="92">
        <v>14.56</v>
      </c>
      <c r="G3103" s="92">
        <v>225.69</v>
      </c>
      <c r="H3103" s="68">
        <v>9</v>
      </c>
      <c r="I3103" s="68"/>
    </row>
    <row r="3104" spans="2:9" x14ac:dyDescent="0.3">
      <c r="B3104" s="89" t="s">
        <v>12418</v>
      </c>
      <c r="C3104" s="90" t="s">
        <v>12419</v>
      </c>
      <c r="D3104" s="91" t="s">
        <v>6249</v>
      </c>
      <c r="E3104" s="92">
        <v>236.3</v>
      </c>
      <c r="F3104" s="92">
        <v>18.2</v>
      </c>
      <c r="G3104" s="92">
        <v>254.5</v>
      </c>
      <c r="H3104" s="68">
        <v>9</v>
      </c>
      <c r="I3104" s="68"/>
    </row>
    <row r="3105" spans="2:9" x14ac:dyDescent="0.3">
      <c r="B3105" s="89" t="s">
        <v>12420</v>
      </c>
      <c r="C3105" s="90" t="s">
        <v>12421</v>
      </c>
      <c r="D3105" s="91" t="s">
        <v>6249</v>
      </c>
      <c r="E3105" s="92">
        <v>296.97000000000003</v>
      </c>
      <c r="F3105" s="92">
        <v>14.56</v>
      </c>
      <c r="G3105" s="92">
        <v>311.52999999999997</v>
      </c>
      <c r="H3105" s="68">
        <v>9</v>
      </c>
      <c r="I3105" s="68"/>
    </row>
    <row r="3106" spans="2:9" ht="28.8" x14ac:dyDescent="0.3">
      <c r="B3106" s="89" t="s">
        <v>12422</v>
      </c>
      <c r="C3106" s="90" t="s">
        <v>12423</v>
      </c>
      <c r="D3106" s="91" t="s">
        <v>6249</v>
      </c>
      <c r="E3106" s="92">
        <v>107.85</v>
      </c>
      <c r="F3106" s="92">
        <v>10.92</v>
      </c>
      <c r="G3106" s="92">
        <v>118.77</v>
      </c>
      <c r="H3106" s="68">
        <v>9</v>
      </c>
      <c r="I3106" s="68"/>
    </row>
    <row r="3107" spans="2:9" ht="28.8" x14ac:dyDescent="0.3">
      <c r="B3107" s="89" t="s">
        <v>12424</v>
      </c>
      <c r="C3107" s="90" t="s">
        <v>12425</v>
      </c>
      <c r="D3107" s="91" t="s">
        <v>6249</v>
      </c>
      <c r="E3107" s="92">
        <v>125.97</v>
      </c>
      <c r="F3107" s="92">
        <v>14.56</v>
      </c>
      <c r="G3107" s="92">
        <v>140.53</v>
      </c>
      <c r="H3107" s="68">
        <v>9</v>
      </c>
      <c r="I3107" s="68"/>
    </row>
    <row r="3108" spans="2:9" ht="28.8" x14ac:dyDescent="0.3">
      <c r="B3108" s="89" t="s">
        <v>12426</v>
      </c>
      <c r="C3108" s="90" t="s">
        <v>12427</v>
      </c>
      <c r="D3108" s="91" t="s">
        <v>6249</v>
      </c>
      <c r="E3108" s="92">
        <v>141.59</v>
      </c>
      <c r="F3108" s="92">
        <v>14.56</v>
      </c>
      <c r="G3108" s="92">
        <v>156.15</v>
      </c>
      <c r="H3108" s="68">
        <v>9</v>
      </c>
      <c r="I3108" s="68"/>
    </row>
    <row r="3109" spans="2:9" ht="28.8" x14ac:dyDescent="0.3">
      <c r="B3109" s="89" t="s">
        <v>12428</v>
      </c>
      <c r="C3109" s="90" t="s">
        <v>12429</v>
      </c>
      <c r="D3109" s="91" t="s">
        <v>6249</v>
      </c>
      <c r="E3109" s="92">
        <v>137.77000000000001</v>
      </c>
      <c r="F3109" s="92">
        <v>14.56</v>
      </c>
      <c r="G3109" s="92">
        <v>152.33000000000001</v>
      </c>
      <c r="H3109" s="68">
        <v>9</v>
      </c>
      <c r="I3109" s="68"/>
    </row>
    <row r="3110" spans="2:9" ht="28.8" x14ac:dyDescent="0.3">
      <c r="B3110" s="89" t="s">
        <v>12430</v>
      </c>
      <c r="C3110" s="90" t="s">
        <v>12431</v>
      </c>
      <c r="D3110" s="91" t="s">
        <v>6249</v>
      </c>
      <c r="E3110" s="92">
        <v>148.87</v>
      </c>
      <c r="F3110" s="92">
        <v>14.56</v>
      </c>
      <c r="G3110" s="92">
        <v>163.43</v>
      </c>
      <c r="H3110" s="68">
        <v>9</v>
      </c>
      <c r="I3110" s="68"/>
    </row>
    <row r="3111" spans="2:9" ht="28.8" x14ac:dyDescent="0.3">
      <c r="B3111" s="89" t="s">
        <v>12432</v>
      </c>
      <c r="C3111" s="90" t="s">
        <v>12433</v>
      </c>
      <c r="D3111" s="91" t="s">
        <v>6249</v>
      </c>
      <c r="E3111" s="92">
        <v>192.79</v>
      </c>
      <c r="F3111" s="92">
        <v>14.56</v>
      </c>
      <c r="G3111" s="92">
        <v>207.35</v>
      </c>
      <c r="H3111" s="68">
        <v>9</v>
      </c>
      <c r="I3111" s="68"/>
    </row>
    <row r="3112" spans="2:9" x14ac:dyDescent="0.3">
      <c r="B3112" s="89" t="s">
        <v>12434</v>
      </c>
      <c r="C3112" s="90" t="s">
        <v>12435</v>
      </c>
      <c r="D3112" s="91" t="s">
        <v>6249</v>
      </c>
      <c r="E3112" s="92">
        <v>41.79</v>
      </c>
      <c r="F3112" s="92">
        <v>14.56</v>
      </c>
      <c r="G3112" s="92">
        <v>56.35</v>
      </c>
      <c r="H3112" s="68">
        <v>9</v>
      </c>
      <c r="I3112" s="68"/>
    </row>
    <row r="3113" spans="2:9" ht="28.8" x14ac:dyDescent="0.3">
      <c r="B3113" s="89" t="s">
        <v>12436</v>
      </c>
      <c r="C3113" s="90" t="s">
        <v>12437</v>
      </c>
      <c r="D3113" s="91" t="s">
        <v>6249</v>
      </c>
      <c r="E3113" s="92">
        <v>52.51</v>
      </c>
      <c r="F3113" s="92">
        <v>14.56</v>
      </c>
      <c r="G3113" s="92">
        <v>67.069999999999993</v>
      </c>
      <c r="H3113" s="68">
        <v>9</v>
      </c>
      <c r="I3113" s="68"/>
    </row>
    <row r="3114" spans="2:9" ht="28.8" x14ac:dyDescent="0.3">
      <c r="B3114" s="89" t="s">
        <v>12438</v>
      </c>
      <c r="C3114" s="90" t="s">
        <v>12439</v>
      </c>
      <c r="D3114" s="91" t="s">
        <v>6249</v>
      </c>
      <c r="E3114" s="92">
        <v>118.5</v>
      </c>
      <c r="F3114" s="92">
        <v>18.2</v>
      </c>
      <c r="G3114" s="92">
        <v>136.69999999999999</v>
      </c>
      <c r="H3114" s="68">
        <v>9</v>
      </c>
      <c r="I3114" s="68"/>
    </row>
    <row r="3115" spans="2:9" x14ac:dyDescent="0.3">
      <c r="B3115" s="89" t="s">
        <v>12440</v>
      </c>
      <c r="C3115" s="90" t="s">
        <v>12441</v>
      </c>
      <c r="D3115" s="91"/>
      <c r="E3115" s="92"/>
      <c r="F3115" s="92"/>
      <c r="G3115" s="92"/>
      <c r="H3115" s="68">
        <v>5</v>
      </c>
      <c r="I3115" s="68"/>
    </row>
    <row r="3116" spans="2:9" x14ac:dyDescent="0.3">
      <c r="B3116" s="89" t="s">
        <v>12442</v>
      </c>
      <c r="C3116" s="90" t="s">
        <v>12443</v>
      </c>
      <c r="D3116" s="91" t="s">
        <v>6357</v>
      </c>
      <c r="E3116" s="92">
        <v>64.25</v>
      </c>
      <c r="F3116" s="92">
        <v>12.01</v>
      </c>
      <c r="G3116" s="92">
        <v>76.260000000000005</v>
      </c>
      <c r="H3116" s="68">
        <v>9</v>
      </c>
      <c r="I3116" s="68"/>
    </row>
    <row r="3117" spans="2:9" x14ac:dyDescent="0.3">
      <c r="B3117" s="89" t="s">
        <v>12444</v>
      </c>
      <c r="C3117" s="90" t="s">
        <v>12445</v>
      </c>
      <c r="D3117" s="91" t="s">
        <v>6357</v>
      </c>
      <c r="E3117" s="92">
        <v>93.12</v>
      </c>
      <c r="F3117" s="92">
        <v>13.1</v>
      </c>
      <c r="G3117" s="92">
        <v>106.22</v>
      </c>
      <c r="H3117" s="68">
        <v>9</v>
      </c>
      <c r="I3117" s="68"/>
    </row>
    <row r="3118" spans="2:9" x14ac:dyDescent="0.3">
      <c r="B3118" s="89" t="s">
        <v>12446</v>
      </c>
      <c r="C3118" s="90" t="s">
        <v>12447</v>
      </c>
      <c r="D3118" s="91" t="s">
        <v>6357</v>
      </c>
      <c r="E3118" s="92">
        <v>114.48</v>
      </c>
      <c r="F3118" s="92">
        <v>16.37</v>
      </c>
      <c r="G3118" s="92">
        <v>130.85</v>
      </c>
      <c r="H3118" s="68">
        <v>9</v>
      </c>
      <c r="I3118" s="68"/>
    </row>
    <row r="3119" spans="2:9" x14ac:dyDescent="0.3">
      <c r="B3119" s="89" t="s">
        <v>12448</v>
      </c>
      <c r="C3119" s="90" t="s">
        <v>12449</v>
      </c>
      <c r="D3119" s="91" t="s">
        <v>6357</v>
      </c>
      <c r="E3119" s="92">
        <v>193.55</v>
      </c>
      <c r="F3119" s="92">
        <v>18.559999999999999</v>
      </c>
      <c r="G3119" s="92">
        <v>212.11</v>
      </c>
      <c r="H3119" s="68">
        <v>9</v>
      </c>
      <c r="I3119" s="68"/>
    </row>
    <row r="3120" spans="2:9" x14ac:dyDescent="0.3">
      <c r="B3120" s="89" t="s">
        <v>12450</v>
      </c>
      <c r="C3120" s="90" t="s">
        <v>12451</v>
      </c>
      <c r="D3120" s="91" t="s">
        <v>6357</v>
      </c>
      <c r="E3120" s="92">
        <v>226.29</v>
      </c>
      <c r="F3120" s="92">
        <v>18.559999999999999</v>
      </c>
      <c r="G3120" s="92">
        <v>244.85</v>
      </c>
      <c r="H3120" s="68">
        <v>9</v>
      </c>
      <c r="I3120" s="68"/>
    </row>
    <row r="3121" spans="2:9" x14ac:dyDescent="0.3">
      <c r="B3121" s="89" t="s">
        <v>12452</v>
      </c>
      <c r="C3121" s="90" t="s">
        <v>12453</v>
      </c>
      <c r="D3121" s="91" t="s">
        <v>6357</v>
      </c>
      <c r="E3121" s="92">
        <v>299.42</v>
      </c>
      <c r="F3121" s="92">
        <v>25.11</v>
      </c>
      <c r="G3121" s="92">
        <v>324.52999999999997</v>
      </c>
      <c r="H3121" s="68">
        <v>9</v>
      </c>
      <c r="I3121" s="68"/>
    </row>
    <row r="3122" spans="2:9" x14ac:dyDescent="0.3">
      <c r="B3122" s="89" t="s">
        <v>12454</v>
      </c>
      <c r="C3122" s="90" t="s">
        <v>12455</v>
      </c>
      <c r="D3122" s="91" t="s">
        <v>6357</v>
      </c>
      <c r="E3122" s="92">
        <v>388.93</v>
      </c>
      <c r="F3122" s="92">
        <v>29.47</v>
      </c>
      <c r="G3122" s="92">
        <v>418.4</v>
      </c>
      <c r="H3122" s="68">
        <v>9</v>
      </c>
      <c r="I3122" s="68"/>
    </row>
    <row r="3123" spans="2:9" x14ac:dyDescent="0.3">
      <c r="B3123" s="89" t="s">
        <v>12456</v>
      </c>
      <c r="C3123" s="90" t="s">
        <v>12457</v>
      </c>
      <c r="D3123" s="91" t="s">
        <v>6357</v>
      </c>
      <c r="E3123" s="92">
        <v>498.87</v>
      </c>
      <c r="F3123" s="92">
        <v>31.66</v>
      </c>
      <c r="G3123" s="92">
        <v>530.53</v>
      </c>
      <c r="H3123" s="68">
        <v>9</v>
      </c>
      <c r="I3123" s="68"/>
    </row>
    <row r="3124" spans="2:9" x14ac:dyDescent="0.3">
      <c r="B3124" s="89" t="s">
        <v>12458</v>
      </c>
      <c r="C3124" s="90" t="s">
        <v>12459</v>
      </c>
      <c r="D3124" s="91" t="s">
        <v>6357</v>
      </c>
      <c r="E3124" s="92">
        <v>642.91999999999996</v>
      </c>
      <c r="F3124" s="92">
        <v>36.020000000000003</v>
      </c>
      <c r="G3124" s="92">
        <v>678.94</v>
      </c>
      <c r="H3124" s="68">
        <v>9</v>
      </c>
      <c r="I3124" s="68"/>
    </row>
    <row r="3125" spans="2:9" x14ac:dyDescent="0.3">
      <c r="B3125" s="89" t="s">
        <v>12460</v>
      </c>
      <c r="C3125" s="90" t="s">
        <v>12461</v>
      </c>
      <c r="D3125" s="91" t="s">
        <v>6357</v>
      </c>
      <c r="E3125" s="92">
        <v>66.84</v>
      </c>
      <c r="F3125" s="92">
        <v>13.1</v>
      </c>
      <c r="G3125" s="92">
        <v>79.94</v>
      </c>
      <c r="H3125" s="68">
        <v>9</v>
      </c>
      <c r="I3125" s="68"/>
    </row>
    <row r="3126" spans="2:9" x14ac:dyDescent="0.3">
      <c r="B3126" s="89" t="s">
        <v>12462</v>
      </c>
      <c r="C3126" s="90" t="s">
        <v>12463</v>
      </c>
      <c r="D3126" s="91" t="s">
        <v>6357</v>
      </c>
      <c r="E3126" s="92">
        <v>80.319999999999993</v>
      </c>
      <c r="F3126" s="92">
        <v>16.37</v>
      </c>
      <c r="G3126" s="92">
        <v>96.69</v>
      </c>
      <c r="H3126" s="68">
        <v>9</v>
      </c>
      <c r="I3126" s="68"/>
    </row>
    <row r="3127" spans="2:9" x14ac:dyDescent="0.3">
      <c r="B3127" s="89" t="s">
        <v>12464</v>
      </c>
      <c r="C3127" s="90" t="s">
        <v>12465</v>
      </c>
      <c r="D3127" s="91" t="s">
        <v>6357</v>
      </c>
      <c r="E3127" s="92">
        <v>137.81</v>
      </c>
      <c r="F3127" s="92">
        <v>18.559999999999999</v>
      </c>
      <c r="G3127" s="92">
        <v>156.37</v>
      </c>
      <c r="H3127" s="68">
        <v>9</v>
      </c>
      <c r="I3127" s="68"/>
    </row>
    <row r="3128" spans="2:9" x14ac:dyDescent="0.3">
      <c r="B3128" s="89" t="s">
        <v>12466</v>
      </c>
      <c r="C3128" s="90" t="s">
        <v>12467</v>
      </c>
      <c r="D3128" s="91" t="s">
        <v>6357</v>
      </c>
      <c r="E3128" s="92">
        <v>160.5</v>
      </c>
      <c r="F3128" s="92">
        <v>18.559999999999999</v>
      </c>
      <c r="G3128" s="92">
        <v>179.06</v>
      </c>
      <c r="H3128" s="68">
        <v>9</v>
      </c>
      <c r="I3128" s="68"/>
    </row>
    <row r="3129" spans="2:9" x14ac:dyDescent="0.3">
      <c r="B3129" s="89" t="s">
        <v>12468</v>
      </c>
      <c r="C3129" s="90" t="s">
        <v>12469</v>
      </c>
      <c r="D3129" s="91" t="s">
        <v>6357</v>
      </c>
      <c r="E3129" s="92">
        <v>231.77</v>
      </c>
      <c r="F3129" s="92">
        <v>25.11</v>
      </c>
      <c r="G3129" s="92">
        <v>256.88</v>
      </c>
      <c r="H3129" s="68">
        <v>9</v>
      </c>
      <c r="I3129" s="68"/>
    </row>
    <row r="3130" spans="2:9" x14ac:dyDescent="0.3">
      <c r="B3130" s="89" t="s">
        <v>12470</v>
      </c>
      <c r="C3130" s="90" t="s">
        <v>12471</v>
      </c>
      <c r="D3130" s="91" t="s">
        <v>6357</v>
      </c>
      <c r="E3130" s="92">
        <v>315</v>
      </c>
      <c r="F3130" s="92">
        <v>29.47</v>
      </c>
      <c r="G3130" s="92">
        <v>344.47</v>
      </c>
      <c r="H3130" s="68">
        <v>9</v>
      </c>
      <c r="I3130" s="68"/>
    </row>
    <row r="3131" spans="2:9" x14ac:dyDescent="0.3">
      <c r="B3131" s="89" t="s">
        <v>12472</v>
      </c>
      <c r="C3131" s="90" t="s">
        <v>12473</v>
      </c>
      <c r="D3131" s="91"/>
      <c r="E3131" s="92"/>
      <c r="F3131" s="92"/>
      <c r="G3131" s="92"/>
      <c r="H3131" s="68">
        <v>5</v>
      </c>
      <c r="I3131" s="68"/>
    </row>
    <row r="3132" spans="2:9" x14ac:dyDescent="0.3">
      <c r="B3132" s="89" t="s">
        <v>12474</v>
      </c>
      <c r="C3132" s="90" t="s">
        <v>12475</v>
      </c>
      <c r="D3132" s="91" t="s">
        <v>6357</v>
      </c>
      <c r="E3132" s="92">
        <v>44.99</v>
      </c>
      <c r="F3132" s="92">
        <v>23.59</v>
      </c>
      <c r="G3132" s="92">
        <v>68.58</v>
      </c>
      <c r="H3132" s="68">
        <v>9</v>
      </c>
      <c r="I3132" s="68"/>
    </row>
    <row r="3133" spans="2:9" x14ac:dyDescent="0.3">
      <c r="B3133" s="89" t="s">
        <v>12476</v>
      </c>
      <c r="C3133" s="90" t="s">
        <v>12477</v>
      </c>
      <c r="D3133" s="91" t="s">
        <v>6357</v>
      </c>
      <c r="E3133" s="92">
        <v>56.01</v>
      </c>
      <c r="F3133" s="92">
        <v>27.39</v>
      </c>
      <c r="G3133" s="92">
        <v>83.4</v>
      </c>
      <c r="H3133" s="68">
        <v>9</v>
      </c>
      <c r="I3133" s="68"/>
    </row>
    <row r="3134" spans="2:9" x14ac:dyDescent="0.3">
      <c r="B3134" s="89" t="s">
        <v>12478</v>
      </c>
      <c r="C3134" s="90" t="s">
        <v>12479</v>
      </c>
      <c r="D3134" s="91" t="s">
        <v>6357</v>
      </c>
      <c r="E3134" s="92">
        <v>51.85</v>
      </c>
      <c r="F3134" s="92">
        <v>23.59</v>
      </c>
      <c r="G3134" s="92">
        <v>75.44</v>
      </c>
      <c r="H3134" s="68">
        <v>9</v>
      </c>
      <c r="I3134" s="68"/>
    </row>
    <row r="3135" spans="2:9" x14ac:dyDescent="0.3">
      <c r="B3135" s="89" t="s">
        <v>12480</v>
      </c>
      <c r="C3135" s="90" t="s">
        <v>12481</v>
      </c>
      <c r="D3135" s="91" t="s">
        <v>6357</v>
      </c>
      <c r="E3135" s="92">
        <v>64.56</v>
      </c>
      <c r="F3135" s="92">
        <v>27.39</v>
      </c>
      <c r="G3135" s="92">
        <v>91.95</v>
      </c>
      <c r="H3135" s="68">
        <v>9</v>
      </c>
      <c r="I3135" s="68"/>
    </row>
    <row r="3136" spans="2:9" x14ac:dyDescent="0.3">
      <c r="B3136" s="89" t="s">
        <v>12482</v>
      </c>
      <c r="C3136" s="90" t="s">
        <v>12483</v>
      </c>
      <c r="D3136" s="91" t="s">
        <v>6357</v>
      </c>
      <c r="E3136" s="92">
        <v>90.88</v>
      </c>
      <c r="F3136" s="92">
        <v>33.81</v>
      </c>
      <c r="G3136" s="92">
        <v>124.69</v>
      </c>
      <c r="H3136" s="68">
        <v>9</v>
      </c>
      <c r="I3136" s="68"/>
    </row>
    <row r="3137" spans="2:9" x14ac:dyDescent="0.3">
      <c r="B3137" s="89" t="s">
        <v>12484</v>
      </c>
      <c r="C3137" s="90" t="s">
        <v>12485</v>
      </c>
      <c r="D3137" s="91" t="s">
        <v>6357</v>
      </c>
      <c r="E3137" s="92">
        <v>126.31</v>
      </c>
      <c r="F3137" s="92">
        <v>38.49</v>
      </c>
      <c r="G3137" s="92">
        <v>164.8</v>
      </c>
      <c r="H3137" s="68">
        <v>9</v>
      </c>
      <c r="I3137" s="68"/>
    </row>
    <row r="3138" spans="2:9" x14ac:dyDescent="0.3">
      <c r="B3138" s="89" t="s">
        <v>12486</v>
      </c>
      <c r="C3138" s="90" t="s">
        <v>12487</v>
      </c>
      <c r="D3138" s="91" t="s">
        <v>6357</v>
      </c>
      <c r="E3138" s="92">
        <v>239.89</v>
      </c>
      <c r="F3138" s="92">
        <v>49.58</v>
      </c>
      <c r="G3138" s="92">
        <v>289.47000000000003</v>
      </c>
      <c r="H3138" s="68">
        <v>9</v>
      </c>
      <c r="I3138" s="68"/>
    </row>
    <row r="3139" spans="2:9" x14ac:dyDescent="0.3">
      <c r="B3139" s="89" t="s">
        <v>12488</v>
      </c>
      <c r="C3139" s="90" t="s">
        <v>12489</v>
      </c>
      <c r="D3139" s="91" t="s">
        <v>6357</v>
      </c>
      <c r="E3139" s="92">
        <v>327.19</v>
      </c>
      <c r="F3139" s="92">
        <v>62.45</v>
      </c>
      <c r="G3139" s="92">
        <v>389.64</v>
      </c>
      <c r="H3139" s="68">
        <v>9</v>
      </c>
      <c r="I3139" s="68"/>
    </row>
    <row r="3140" spans="2:9" x14ac:dyDescent="0.3">
      <c r="B3140" s="89" t="s">
        <v>12490</v>
      </c>
      <c r="C3140" s="90" t="s">
        <v>12491</v>
      </c>
      <c r="D3140" s="91" t="s">
        <v>6357</v>
      </c>
      <c r="E3140" s="92">
        <v>495.54</v>
      </c>
      <c r="F3140" s="92">
        <v>93.36</v>
      </c>
      <c r="G3140" s="92">
        <v>588.9</v>
      </c>
      <c r="H3140" s="68">
        <v>9</v>
      </c>
      <c r="I3140" s="68"/>
    </row>
    <row r="3141" spans="2:9" x14ac:dyDescent="0.3">
      <c r="B3141" s="89" t="s">
        <v>12492</v>
      </c>
      <c r="C3141" s="90" t="s">
        <v>12493</v>
      </c>
      <c r="D3141" s="91" t="s">
        <v>6357</v>
      </c>
      <c r="E3141" s="92">
        <v>124.64</v>
      </c>
      <c r="F3141" s="92">
        <v>38.49</v>
      </c>
      <c r="G3141" s="92">
        <v>163.13</v>
      </c>
      <c r="H3141" s="68">
        <v>9</v>
      </c>
      <c r="I3141" s="68"/>
    </row>
    <row r="3142" spans="2:9" x14ac:dyDescent="0.3">
      <c r="B3142" s="89" t="s">
        <v>12494</v>
      </c>
      <c r="C3142" s="90" t="s">
        <v>12495</v>
      </c>
      <c r="D3142" s="91" t="s">
        <v>6357</v>
      </c>
      <c r="E3142" s="92">
        <v>261.12</v>
      </c>
      <c r="F3142" s="92">
        <v>49.58</v>
      </c>
      <c r="G3142" s="92">
        <v>310.7</v>
      </c>
      <c r="H3142" s="68">
        <v>9</v>
      </c>
      <c r="I3142" s="68"/>
    </row>
    <row r="3143" spans="2:9" x14ac:dyDescent="0.3">
      <c r="B3143" s="89" t="s">
        <v>12496</v>
      </c>
      <c r="C3143" s="90" t="s">
        <v>12497</v>
      </c>
      <c r="D3143" s="91" t="s">
        <v>6357</v>
      </c>
      <c r="E3143" s="92">
        <v>366.58</v>
      </c>
      <c r="F3143" s="92">
        <v>62.45</v>
      </c>
      <c r="G3143" s="92">
        <v>429.03</v>
      </c>
      <c r="H3143" s="68">
        <v>9</v>
      </c>
      <c r="I3143" s="68"/>
    </row>
    <row r="3144" spans="2:9" x14ac:dyDescent="0.3">
      <c r="B3144" s="89" t="s">
        <v>12498</v>
      </c>
      <c r="C3144" s="90" t="s">
        <v>12499</v>
      </c>
      <c r="D3144" s="91" t="s">
        <v>6357</v>
      </c>
      <c r="E3144" s="92">
        <v>191.53</v>
      </c>
      <c r="F3144" s="92">
        <v>38.49</v>
      </c>
      <c r="G3144" s="92">
        <v>230.02</v>
      </c>
      <c r="H3144" s="68">
        <v>9</v>
      </c>
      <c r="I3144" s="68"/>
    </row>
    <row r="3145" spans="2:9" x14ac:dyDescent="0.3">
      <c r="B3145" s="89" t="s">
        <v>12500</v>
      </c>
      <c r="C3145" s="90" t="s">
        <v>12501</v>
      </c>
      <c r="D3145" s="91" t="s">
        <v>6357</v>
      </c>
      <c r="E3145" s="92">
        <v>297.77</v>
      </c>
      <c r="F3145" s="92">
        <v>49.58</v>
      </c>
      <c r="G3145" s="92">
        <v>347.35</v>
      </c>
      <c r="H3145" s="68">
        <v>9</v>
      </c>
      <c r="I3145" s="68"/>
    </row>
    <row r="3146" spans="2:9" x14ac:dyDescent="0.3">
      <c r="B3146" s="89" t="s">
        <v>12502</v>
      </c>
      <c r="C3146" s="90" t="s">
        <v>12503</v>
      </c>
      <c r="D3146" s="91" t="s">
        <v>6357</v>
      </c>
      <c r="E3146" s="92">
        <v>432.77</v>
      </c>
      <c r="F3146" s="92">
        <v>62.45</v>
      </c>
      <c r="G3146" s="92">
        <v>495.22</v>
      </c>
      <c r="H3146" s="68">
        <v>9</v>
      </c>
      <c r="I3146" s="68"/>
    </row>
    <row r="3147" spans="2:9" x14ac:dyDescent="0.3">
      <c r="B3147" s="89" t="s">
        <v>12504</v>
      </c>
      <c r="C3147" s="90" t="s">
        <v>12505</v>
      </c>
      <c r="D3147" s="91" t="s">
        <v>6357</v>
      </c>
      <c r="E3147" s="92">
        <v>29.14</v>
      </c>
      <c r="F3147" s="92">
        <v>22.86</v>
      </c>
      <c r="G3147" s="92">
        <v>52</v>
      </c>
      <c r="H3147" s="68">
        <v>9</v>
      </c>
      <c r="I3147" s="68"/>
    </row>
    <row r="3148" spans="2:9" x14ac:dyDescent="0.3">
      <c r="B3148" s="89" t="s">
        <v>12506</v>
      </c>
      <c r="C3148" s="90" t="s">
        <v>12507</v>
      </c>
      <c r="D3148" s="91" t="s">
        <v>6357</v>
      </c>
      <c r="E3148" s="92">
        <v>30.65</v>
      </c>
      <c r="F3148" s="92">
        <v>29.13</v>
      </c>
      <c r="G3148" s="92">
        <v>59.78</v>
      </c>
      <c r="H3148" s="68">
        <v>9</v>
      </c>
      <c r="I3148" s="68"/>
    </row>
    <row r="3149" spans="2:9" x14ac:dyDescent="0.3">
      <c r="B3149" s="89" t="s">
        <v>12508</v>
      </c>
      <c r="C3149" s="90" t="s">
        <v>12509</v>
      </c>
      <c r="D3149" s="91" t="s">
        <v>6357</v>
      </c>
      <c r="E3149" s="92">
        <v>55.76</v>
      </c>
      <c r="F3149" s="92">
        <v>49.23</v>
      </c>
      <c r="G3149" s="92">
        <v>104.99</v>
      </c>
      <c r="H3149" s="68">
        <v>9</v>
      </c>
      <c r="I3149" s="68"/>
    </row>
    <row r="3150" spans="2:9" x14ac:dyDescent="0.3">
      <c r="B3150" s="89" t="s">
        <v>12510</v>
      </c>
      <c r="C3150" s="90" t="s">
        <v>12511</v>
      </c>
      <c r="D3150" s="91" t="s">
        <v>6357</v>
      </c>
      <c r="E3150" s="92">
        <v>829.75</v>
      </c>
      <c r="F3150" s="92">
        <v>140.04</v>
      </c>
      <c r="G3150" s="92">
        <v>969.79</v>
      </c>
      <c r="H3150" s="68">
        <v>9</v>
      </c>
      <c r="I3150" s="68"/>
    </row>
    <row r="3151" spans="2:9" x14ac:dyDescent="0.3">
      <c r="B3151" s="89" t="s">
        <v>12512</v>
      </c>
      <c r="C3151" s="90" t="s">
        <v>12513</v>
      </c>
      <c r="D3151" s="91" t="s">
        <v>6357</v>
      </c>
      <c r="E3151" s="92">
        <v>84.95</v>
      </c>
      <c r="F3151" s="92">
        <v>27.39</v>
      </c>
      <c r="G3151" s="92">
        <v>112.34</v>
      </c>
      <c r="H3151" s="68">
        <v>9</v>
      </c>
      <c r="I3151" s="68"/>
    </row>
    <row r="3152" spans="2:9" x14ac:dyDescent="0.3">
      <c r="B3152" s="89" t="s">
        <v>12514</v>
      </c>
      <c r="C3152" s="90" t="s">
        <v>12515</v>
      </c>
      <c r="D3152" s="91" t="s">
        <v>6357</v>
      </c>
      <c r="E3152" s="92">
        <v>73.06</v>
      </c>
      <c r="F3152" s="92">
        <v>27.39</v>
      </c>
      <c r="G3152" s="92">
        <v>100.45</v>
      </c>
      <c r="H3152" s="68">
        <v>9</v>
      </c>
      <c r="I3152" s="68"/>
    </row>
    <row r="3153" spans="2:9" x14ac:dyDescent="0.3">
      <c r="B3153" s="89" t="s">
        <v>12516</v>
      </c>
      <c r="C3153" s="90" t="s">
        <v>12517</v>
      </c>
      <c r="D3153" s="91" t="s">
        <v>6357</v>
      </c>
      <c r="E3153" s="92">
        <v>103.26</v>
      </c>
      <c r="F3153" s="92">
        <v>27.39</v>
      </c>
      <c r="G3153" s="92">
        <v>130.65</v>
      </c>
      <c r="H3153" s="68">
        <v>9</v>
      </c>
      <c r="I3153" s="68"/>
    </row>
    <row r="3154" spans="2:9" x14ac:dyDescent="0.3">
      <c r="B3154" s="89" t="s">
        <v>12518</v>
      </c>
      <c r="C3154" s="90" t="s">
        <v>12519</v>
      </c>
      <c r="D3154" s="91" t="s">
        <v>6357</v>
      </c>
      <c r="E3154" s="92">
        <v>187.26</v>
      </c>
      <c r="F3154" s="92">
        <v>43.15</v>
      </c>
      <c r="G3154" s="92">
        <v>230.41</v>
      </c>
      <c r="H3154" s="68">
        <v>9</v>
      </c>
      <c r="I3154" s="68"/>
    </row>
    <row r="3155" spans="2:9" x14ac:dyDescent="0.3">
      <c r="B3155" s="89" t="s">
        <v>12520</v>
      </c>
      <c r="C3155" s="90" t="s">
        <v>12521</v>
      </c>
      <c r="D3155" s="91" t="s">
        <v>6357</v>
      </c>
      <c r="E3155" s="92">
        <v>101.24</v>
      </c>
      <c r="F3155" s="92">
        <v>33.81</v>
      </c>
      <c r="G3155" s="92">
        <v>135.05000000000001</v>
      </c>
      <c r="H3155" s="68">
        <v>9</v>
      </c>
      <c r="I3155" s="68"/>
    </row>
    <row r="3156" spans="2:9" x14ac:dyDescent="0.3">
      <c r="B3156" s="89" t="s">
        <v>12522</v>
      </c>
      <c r="C3156" s="90" t="s">
        <v>12523</v>
      </c>
      <c r="D3156" s="91" t="s">
        <v>6357</v>
      </c>
      <c r="E3156" s="92">
        <v>314.55</v>
      </c>
      <c r="F3156" s="92">
        <v>56.02</v>
      </c>
      <c r="G3156" s="92">
        <v>370.57</v>
      </c>
      <c r="H3156" s="68">
        <v>9</v>
      </c>
      <c r="I3156" s="68"/>
    </row>
    <row r="3157" spans="2:9" x14ac:dyDescent="0.3">
      <c r="B3157" s="89" t="s">
        <v>12524</v>
      </c>
      <c r="C3157" s="90" t="s">
        <v>12525</v>
      </c>
      <c r="D3157" s="91" t="s">
        <v>6357</v>
      </c>
      <c r="E3157" s="92">
        <v>76.319999999999993</v>
      </c>
      <c r="F3157" s="92">
        <v>23.59</v>
      </c>
      <c r="G3157" s="92">
        <v>99.91</v>
      </c>
      <c r="H3157" s="68">
        <v>9</v>
      </c>
      <c r="I3157" s="68"/>
    </row>
    <row r="3158" spans="2:9" x14ac:dyDescent="0.3">
      <c r="B3158" s="89" t="s">
        <v>12526</v>
      </c>
      <c r="C3158" s="90" t="s">
        <v>12527</v>
      </c>
      <c r="D3158" s="91" t="s">
        <v>6357</v>
      </c>
      <c r="E3158" s="92">
        <v>75.040000000000006</v>
      </c>
      <c r="F3158" s="92">
        <v>23.59</v>
      </c>
      <c r="G3158" s="92">
        <v>98.63</v>
      </c>
      <c r="H3158" s="68">
        <v>9</v>
      </c>
      <c r="I3158" s="68"/>
    </row>
    <row r="3159" spans="2:9" x14ac:dyDescent="0.3">
      <c r="B3159" s="89" t="s">
        <v>12528</v>
      </c>
      <c r="C3159" s="90" t="s">
        <v>12529</v>
      </c>
      <c r="D3159" s="91" t="s">
        <v>6357</v>
      </c>
      <c r="E3159" s="92">
        <v>17.63</v>
      </c>
      <c r="F3159" s="92">
        <v>8.32</v>
      </c>
      <c r="G3159" s="92">
        <v>25.95</v>
      </c>
      <c r="H3159" s="68">
        <v>9</v>
      </c>
      <c r="I3159" s="68"/>
    </row>
    <row r="3160" spans="2:9" x14ac:dyDescent="0.3">
      <c r="B3160" s="89" t="s">
        <v>12530</v>
      </c>
      <c r="C3160" s="90" t="s">
        <v>12531</v>
      </c>
      <c r="D3160" s="91"/>
      <c r="E3160" s="92"/>
      <c r="F3160" s="92"/>
      <c r="G3160" s="92"/>
      <c r="H3160" s="68">
        <v>5</v>
      </c>
      <c r="I3160" s="68"/>
    </row>
    <row r="3161" spans="2:9" ht="28.8" x14ac:dyDescent="0.3">
      <c r="B3161" s="89" t="s">
        <v>12532</v>
      </c>
      <c r="C3161" s="90" t="s">
        <v>12533</v>
      </c>
      <c r="D3161" s="91" t="s">
        <v>6357</v>
      </c>
      <c r="E3161" s="92">
        <v>11.62</v>
      </c>
      <c r="F3161" s="92">
        <v>1.21</v>
      </c>
      <c r="G3161" s="92">
        <v>12.83</v>
      </c>
      <c r="H3161" s="68">
        <v>9</v>
      </c>
      <c r="I3161" s="68"/>
    </row>
    <row r="3162" spans="2:9" ht="28.8" x14ac:dyDescent="0.3">
      <c r="B3162" s="89" t="s">
        <v>12534</v>
      </c>
      <c r="C3162" s="90" t="s">
        <v>12535</v>
      </c>
      <c r="D3162" s="91" t="s">
        <v>6357</v>
      </c>
      <c r="E3162" s="92">
        <v>15.99</v>
      </c>
      <c r="F3162" s="92">
        <v>1.21</v>
      </c>
      <c r="G3162" s="92">
        <v>17.2</v>
      </c>
      <c r="H3162" s="68">
        <v>9</v>
      </c>
      <c r="I3162" s="68"/>
    </row>
    <row r="3163" spans="2:9" ht="28.8" x14ac:dyDescent="0.3">
      <c r="B3163" s="89" t="s">
        <v>12536</v>
      </c>
      <c r="C3163" s="90" t="s">
        <v>12537</v>
      </c>
      <c r="D3163" s="91" t="s">
        <v>6357</v>
      </c>
      <c r="E3163" s="92">
        <v>20.02</v>
      </c>
      <c r="F3163" s="92">
        <v>1.21</v>
      </c>
      <c r="G3163" s="92">
        <v>21.23</v>
      </c>
      <c r="H3163" s="68">
        <v>9</v>
      </c>
      <c r="I3163" s="68"/>
    </row>
    <row r="3164" spans="2:9" ht="28.8" x14ac:dyDescent="0.3">
      <c r="B3164" s="89" t="s">
        <v>12538</v>
      </c>
      <c r="C3164" s="90" t="s">
        <v>12539</v>
      </c>
      <c r="D3164" s="91" t="s">
        <v>6357</v>
      </c>
      <c r="E3164" s="92">
        <v>54.88</v>
      </c>
      <c r="F3164" s="92">
        <v>1.21</v>
      </c>
      <c r="G3164" s="92">
        <v>56.09</v>
      </c>
      <c r="H3164" s="68">
        <v>9</v>
      </c>
      <c r="I3164" s="68"/>
    </row>
    <row r="3165" spans="2:9" ht="28.8" x14ac:dyDescent="0.3">
      <c r="B3165" s="89" t="s">
        <v>12540</v>
      </c>
      <c r="C3165" s="90" t="s">
        <v>12541</v>
      </c>
      <c r="D3165" s="91" t="s">
        <v>6357</v>
      </c>
      <c r="E3165" s="92">
        <v>62.11</v>
      </c>
      <c r="F3165" s="92">
        <v>1.21</v>
      </c>
      <c r="G3165" s="92">
        <v>63.32</v>
      </c>
      <c r="H3165" s="68">
        <v>9</v>
      </c>
      <c r="I3165" s="68"/>
    </row>
    <row r="3166" spans="2:9" x14ac:dyDescent="0.3">
      <c r="B3166" s="89" t="s">
        <v>12542</v>
      </c>
      <c r="C3166" s="90" t="s">
        <v>12543</v>
      </c>
      <c r="D3166" s="91" t="s">
        <v>6357</v>
      </c>
      <c r="E3166" s="92">
        <v>102.84</v>
      </c>
      <c r="F3166" s="92">
        <v>1.82</v>
      </c>
      <c r="G3166" s="92">
        <v>104.66</v>
      </c>
      <c r="H3166" s="68">
        <v>9</v>
      </c>
      <c r="I3166" s="68"/>
    </row>
    <row r="3167" spans="2:9" x14ac:dyDescent="0.3">
      <c r="B3167" s="89" t="s">
        <v>12544</v>
      </c>
      <c r="C3167" s="90" t="s">
        <v>12545</v>
      </c>
      <c r="D3167" s="91" t="s">
        <v>6357</v>
      </c>
      <c r="E3167" s="92">
        <v>144.28</v>
      </c>
      <c r="F3167" s="92">
        <v>1.82</v>
      </c>
      <c r="G3167" s="92">
        <v>146.1</v>
      </c>
      <c r="H3167" s="68">
        <v>9</v>
      </c>
      <c r="I3167" s="68"/>
    </row>
    <row r="3168" spans="2:9" x14ac:dyDescent="0.3">
      <c r="B3168" s="89" t="s">
        <v>12546</v>
      </c>
      <c r="C3168" s="90" t="s">
        <v>12547</v>
      </c>
      <c r="D3168" s="91" t="s">
        <v>6357</v>
      </c>
      <c r="E3168" s="92">
        <v>221.01</v>
      </c>
      <c r="F3168" s="92">
        <v>1.82</v>
      </c>
      <c r="G3168" s="92">
        <v>222.83</v>
      </c>
      <c r="H3168" s="68">
        <v>9</v>
      </c>
      <c r="I3168" s="68"/>
    </row>
    <row r="3169" spans="2:9" x14ac:dyDescent="0.3">
      <c r="B3169" s="89" t="s">
        <v>12548</v>
      </c>
      <c r="C3169" s="90" t="s">
        <v>12549</v>
      </c>
      <c r="D3169" s="91" t="s">
        <v>6357</v>
      </c>
      <c r="E3169" s="92">
        <v>347.04</v>
      </c>
      <c r="F3169" s="92">
        <v>1.82</v>
      </c>
      <c r="G3169" s="92">
        <v>348.86</v>
      </c>
      <c r="H3169" s="68">
        <v>9</v>
      </c>
      <c r="I3169" s="68"/>
    </row>
    <row r="3170" spans="2:9" x14ac:dyDescent="0.3">
      <c r="B3170" s="89" t="s">
        <v>12550</v>
      </c>
      <c r="C3170" s="90" t="s">
        <v>12551</v>
      </c>
      <c r="D3170" s="91" t="s">
        <v>6357</v>
      </c>
      <c r="E3170" s="92">
        <v>500.48</v>
      </c>
      <c r="F3170" s="92">
        <v>1.82</v>
      </c>
      <c r="G3170" s="92">
        <v>502.3</v>
      </c>
      <c r="H3170" s="68">
        <v>9</v>
      </c>
      <c r="I3170" s="68"/>
    </row>
    <row r="3171" spans="2:9" x14ac:dyDescent="0.3">
      <c r="B3171" s="89" t="s">
        <v>12552</v>
      </c>
      <c r="C3171" s="90" t="s">
        <v>12553</v>
      </c>
      <c r="D3171" s="91" t="s">
        <v>6357</v>
      </c>
      <c r="E3171" s="92">
        <v>803.03</v>
      </c>
      <c r="F3171" s="92">
        <v>1.82</v>
      </c>
      <c r="G3171" s="92">
        <v>804.85</v>
      </c>
      <c r="H3171" s="68">
        <v>9</v>
      </c>
      <c r="I3171" s="68"/>
    </row>
    <row r="3172" spans="2:9" x14ac:dyDescent="0.3">
      <c r="B3172" s="89" t="s">
        <v>12554</v>
      </c>
      <c r="C3172" s="90" t="s">
        <v>12555</v>
      </c>
      <c r="D3172" s="91" t="s">
        <v>6357</v>
      </c>
      <c r="E3172" s="92">
        <v>1194.8599999999999</v>
      </c>
      <c r="F3172" s="92">
        <v>1.82</v>
      </c>
      <c r="G3172" s="92">
        <v>1196.68</v>
      </c>
      <c r="H3172" s="68">
        <v>9</v>
      </c>
      <c r="I3172" s="68"/>
    </row>
    <row r="3173" spans="2:9" x14ac:dyDescent="0.3">
      <c r="B3173" s="89" t="s">
        <v>12556</v>
      </c>
      <c r="C3173" s="90" t="s">
        <v>12557</v>
      </c>
      <c r="D3173" s="91" t="s">
        <v>6357</v>
      </c>
      <c r="E3173" s="92">
        <v>1683.04</v>
      </c>
      <c r="F3173" s="92">
        <v>1.82</v>
      </c>
      <c r="G3173" s="92">
        <v>1684.86</v>
      </c>
      <c r="H3173" s="68">
        <v>9</v>
      </c>
      <c r="I3173" s="68"/>
    </row>
    <row r="3174" spans="2:9" x14ac:dyDescent="0.3">
      <c r="B3174" s="89" t="s">
        <v>12558</v>
      </c>
      <c r="C3174" s="90" t="s">
        <v>12559</v>
      </c>
      <c r="D3174" s="91"/>
      <c r="E3174" s="92"/>
      <c r="F3174" s="92"/>
      <c r="G3174" s="92"/>
      <c r="H3174" s="68">
        <v>5</v>
      </c>
      <c r="I3174" s="68"/>
    </row>
    <row r="3175" spans="2:9" ht="28.8" x14ac:dyDescent="0.3">
      <c r="B3175" s="89" t="s">
        <v>12560</v>
      </c>
      <c r="C3175" s="90" t="s">
        <v>12561</v>
      </c>
      <c r="D3175" s="91" t="s">
        <v>6357</v>
      </c>
      <c r="E3175" s="92">
        <v>580.30999999999995</v>
      </c>
      <c r="F3175" s="92">
        <v>25.46</v>
      </c>
      <c r="G3175" s="92">
        <v>605.77</v>
      </c>
      <c r="H3175" s="68">
        <v>9</v>
      </c>
      <c r="I3175" s="68"/>
    </row>
    <row r="3176" spans="2:9" ht="28.8" x14ac:dyDescent="0.3">
      <c r="B3176" s="89" t="s">
        <v>12562</v>
      </c>
      <c r="C3176" s="90" t="s">
        <v>12563</v>
      </c>
      <c r="D3176" s="91" t="s">
        <v>6357</v>
      </c>
      <c r="E3176" s="92">
        <v>691.1</v>
      </c>
      <c r="F3176" s="92">
        <v>25.46</v>
      </c>
      <c r="G3176" s="92">
        <v>716.56</v>
      </c>
      <c r="H3176" s="68">
        <v>9</v>
      </c>
      <c r="I3176" s="68"/>
    </row>
    <row r="3177" spans="2:9" ht="28.8" x14ac:dyDescent="0.3">
      <c r="B3177" s="89" t="s">
        <v>12564</v>
      </c>
      <c r="C3177" s="90" t="s">
        <v>12565</v>
      </c>
      <c r="D3177" s="91" t="s">
        <v>6357</v>
      </c>
      <c r="E3177" s="92">
        <v>859.42</v>
      </c>
      <c r="F3177" s="92">
        <v>25.46</v>
      </c>
      <c r="G3177" s="92">
        <v>884.88</v>
      </c>
      <c r="H3177" s="68">
        <v>9</v>
      </c>
      <c r="I3177" s="68"/>
    </row>
    <row r="3178" spans="2:9" ht="28.8" x14ac:dyDescent="0.3">
      <c r="B3178" s="89" t="s">
        <v>12566</v>
      </c>
      <c r="C3178" s="90" t="s">
        <v>12567</v>
      </c>
      <c r="D3178" s="91" t="s">
        <v>6357</v>
      </c>
      <c r="E3178" s="92">
        <v>1354.91</v>
      </c>
      <c r="F3178" s="92">
        <v>25.46</v>
      </c>
      <c r="G3178" s="92">
        <v>1380.37</v>
      </c>
      <c r="H3178" s="68">
        <v>9</v>
      </c>
      <c r="I3178" s="68"/>
    </row>
    <row r="3179" spans="2:9" ht="28.8" x14ac:dyDescent="0.3">
      <c r="B3179" s="89" t="s">
        <v>12568</v>
      </c>
      <c r="C3179" s="90" t="s">
        <v>12569</v>
      </c>
      <c r="D3179" s="91" t="s">
        <v>6357</v>
      </c>
      <c r="E3179" s="92">
        <v>988.85</v>
      </c>
      <c r="F3179" s="92">
        <v>25.46</v>
      </c>
      <c r="G3179" s="92">
        <v>1014.31</v>
      </c>
      <c r="H3179" s="68">
        <v>9</v>
      </c>
      <c r="I3179" s="68"/>
    </row>
    <row r="3180" spans="2:9" ht="28.8" x14ac:dyDescent="0.3">
      <c r="B3180" s="89" t="s">
        <v>12570</v>
      </c>
      <c r="C3180" s="90" t="s">
        <v>12571</v>
      </c>
      <c r="D3180" s="91" t="s">
        <v>6357</v>
      </c>
      <c r="E3180" s="92">
        <v>481.42</v>
      </c>
      <c r="F3180" s="92">
        <v>25.46</v>
      </c>
      <c r="G3180" s="92">
        <v>506.88</v>
      </c>
      <c r="H3180" s="68">
        <v>9</v>
      </c>
      <c r="I3180" s="68"/>
    </row>
    <row r="3181" spans="2:9" ht="28.8" x14ac:dyDescent="0.3">
      <c r="B3181" s="89" t="s">
        <v>12572</v>
      </c>
      <c r="C3181" s="90" t="s">
        <v>12573</v>
      </c>
      <c r="D3181" s="91" t="s">
        <v>6357</v>
      </c>
      <c r="E3181" s="92">
        <v>484.07</v>
      </c>
      <c r="F3181" s="92">
        <v>25.46</v>
      </c>
      <c r="G3181" s="92">
        <v>509.53</v>
      </c>
      <c r="H3181" s="68">
        <v>9</v>
      </c>
      <c r="I3181" s="68"/>
    </row>
    <row r="3182" spans="2:9" ht="28.8" x14ac:dyDescent="0.3">
      <c r="B3182" s="89" t="s">
        <v>12574</v>
      </c>
      <c r="C3182" s="90" t="s">
        <v>12575</v>
      </c>
      <c r="D3182" s="91" t="s">
        <v>6357</v>
      </c>
      <c r="E3182" s="92">
        <v>603.4</v>
      </c>
      <c r="F3182" s="92">
        <v>25.46</v>
      </c>
      <c r="G3182" s="92">
        <v>628.86</v>
      </c>
      <c r="H3182" s="68">
        <v>9</v>
      </c>
      <c r="I3182" s="68"/>
    </row>
    <row r="3183" spans="2:9" ht="28.8" x14ac:dyDescent="0.3">
      <c r="B3183" s="89" t="s">
        <v>12576</v>
      </c>
      <c r="C3183" s="90" t="s">
        <v>12577</v>
      </c>
      <c r="D3183" s="91" t="s">
        <v>6357</v>
      </c>
      <c r="E3183" s="92">
        <v>734.75</v>
      </c>
      <c r="F3183" s="92">
        <v>25.46</v>
      </c>
      <c r="G3183" s="92">
        <v>760.21</v>
      </c>
      <c r="H3183" s="68">
        <v>9</v>
      </c>
      <c r="I3183" s="68"/>
    </row>
    <row r="3184" spans="2:9" ht="28.8" x14ac:dyDescent="0.3">
      <c r="B3184" s="89" t="s">
        <v>12578</v>
      </c>
      <c r="C3184" s="90" t="s">
        <v>12579</v>
      </c>
      <c r="D3184" s="91" t="s">
        <v>6357</v>
      </c>
      <c r="E3184" s="92">
        <v>865.59</v>
      </c>
      <c r="F3184" s="92">
        <v>25.46</v>
      </c>
      <c r="G3184" s="92">
        <v>891.05</v>
      </c>
      <c r="H3184" s="68">
        <v>9</v>
      </c>
      <c r="I3184" s="68"/>
    </row>
    <row r="3185" spans="2:9" ht="28.8" x14ac:dyDescent="0.3">
      <c r="B3185" s="89" t="s">
        <v>12580</v>
      </c>
      <c r="C3185" s="90" t="s">
        <v>12581</v>
      </c>
      <c r="D3185" s="91" t="s">
        <v>6357</v>
      </c>
      <c r="E3185" s="92">
        <v>1020.4</v>
      </c>
      <c r="F3185" s="92">
        <v>25.46</v>
      </c>
      <c r="G3185" s="92">
        <v>1045.8599999999999</v>
      </c>
      <c r="H3185" s="68">
        <v>9</v>
      </c>
      <c r="I3185" s="68"/>
    </row>
    <row r="3186" spans="2:9" ht="28.8" x14ac:dyDescent="0.3">
      <c r="B3186" s="89" t="s">
        <v>12582</v>
      </c>
      <c r="C3186" s="90" t="s">
        <v>12583</v>
      </c>
      <c r="D3186" s="91" t="s">
        <v>6357</v>
      </c>
      <c r="E3186" s="92">
        <v>1348.33</v>
      </c>
      <c r="F3186" s="92">
        <v>25.46</v>
      </c>
      <c r="G3186" s="92">
        <v>1373.79</v>
      </c>
      <c r="H3186" s="68">
        <v>9</v>
      </c>
      <c r="I3186" s="68"/>
    </row>
    <row r="3187" spans="2:9" x14ac:dyDescent="0.3">
      <c r="B3187" s="89" t="s">
        <v>12584</v>
      </c>
      <c r="C3187" s="90" t="s">
        <v>12585</v>
      </c>
      <c r="D3187" s="91"/>
      <c r="E3187" s="92"/>
      <c r="F3187" s="92"/>
      <c r="G3187" s="92"/>
      <c r="H3187" s="68">
        <v>5</v>
      </c>
      <c r="I3187" s="68"/>
    </row>
    <row r="3188" spans="2:9" ht="28.8" x14ac:dyDescent="0.3">
      <c r="B3188" s="89" t="s">
        <v>12586</v>
      </c>
      <c r="C3188" s="90" t="s">
        <v>12587</v>
      </c>
      <c r="D3188" s="91" t="s">
        <v>6357</v>
      </c>
      <c r="E3188" s="92">
        <v>161.82</v>
      </c>
      <c r="F3188" s="92">
        <v>15.27</v>
      </c>
      <c r="G3188" s="92">
        <v>177.09</v>
      </c>
      <c r="H3188" s="68">
        <v>9</v>
      </c>
      <c r="I3188" s="68"/>
    </row>
    <row r="3189" spans="2:9" ht="28.8" x14ac:dyDescent="0.3">
      <c r="B3189" s="89" t="s">
        <v>12588</v>
      </c>
      <c r="C3189" s="90" t="s">
        <v>12589</v>
      </c>
      <c r="D3189" s="91" t="s">
        <v>6357</v>
      </c>
      <c r="E3189" s="92">
        <v>261.99</v>
      </c>
      <c r="F3189" s="92">
        <v>20.37</v>
      </c>
      <c r="G3189" s="92">
        <v>282.36</v>
      </c>
      <c r="H3189" s="68">
        <v>9</v>
      </c>
      <c r="I3189" s="68"/>
    </row>
    <row r="3190" spans="2:9" ht="28.8" x14ac:dyDescent="0.3">
      <c r="B3190" s="89" t="s">
        <v>12590</v>
      </c>
      <c r="C3190" s="90" t="s">
        <v>12591</v>
      </c>
      <c r="D3190" s="91" t="s">
        <v>6357</v>
      </c>
      <c r="E3190" s="92">
        <v>289.93</v>
      </c>
      <c r="F3190" s="92">
        <v>20.37</v>
      </c>
      <c r="G3190" s="92">
        <v>310.3</v>
      </c>
      <c r="H3190" s="68">
        <v>9</v>
      </c>
      <c r="I3190" s="68"/>
    </row>
    <row r="3191" spans="2:9" x14ac:dyDescent="0.3">
      <c r="B3191" s="89" t="s">
        <v>12592</v>
      </c>
      <c r="C3191" s="90" t="s">
        <v>12593</v>
      </c>
      <c r="D3191" s="91"/>
      <c r="E3191" s="92"/>
      <c r="F3191" s="92"/>
      <c r="G3191" s="92"/>
      <c r="H3191" s="68">
        <v>5</v>
      </c>
      <c r="I3191" s="68"/>
    </row>
    <row r="3192" spans="2:9" ht="28.8" x14ac:dyDescent="0.3">
      <c r="B3192" s="89" t="s">
        <v>12594</v>
      </c>
      <c r="C3192" s="90" t="s">
        <v>12595</v>
      </c>
      <c r="D3192" s="91" t="s">
        <v>6357</v>
      </c>
      <c r="E3192" s="92">
        <v>541.22</v>
      </c>
      <c r="F3192" s="92">
        <v>29.09</v>
      </c>
      <c r="G3192" s="92">
        <v>570.30999999999995</v>
      </c>
      <c r="H3192" s="68">
        <v>9</v>
      </c>
      <c r="I3192" s="68"/>
    </row>
    <row r="3193" spans="2:9" ht="28.8" x14ac:dyDescent="0.3">
      <c r="B3193" s="89" t="s">
        <v>12596</v>
      </c>
      <c r="C3193" s="90" t="s">
        <v>12597</v>
      </c>
      <c r="D3193" s="91" t="s">
        <v>6357</v>
      </c>
      <c r="E3193" s="92">
        <v>607.32000000000005</v>
      </c>
      <c r="F3193" s="92">
        <v>29.09</v>
      </c>
      <c r="G3193" s="92">
        <v>636.41</v>
      </c>
      <c r="H3193" s="68">
        <v>9</v>
      </c>
      <c r="I3193" s="68"/>
    </row>
    <row r="3194" spans="2:9" ht="28.8" x14ac:dyDescent="0.3">
      <c r="B3194" s="89" t="s">
        <v>12598</v>
      </c>
      <c r="C3194" s="90" t="s">
        <v>12599</v>
      </c>
      <c r="D3194" s="91" t="s">
        <v>6357</v>
      </c>
      <c r="E3194" s="92">
        <v>750.1</v>
      </c>
      <c r="F3194" s="92">
        <v>29.09</v>
      </c>
      <c r="G3194" s="92">
        <v>779.19</v>
      </c>
      <c r="H3194" s="68">
        <v>9</v>
      </c>
      <c r="I3194" s="68"/>
    </row>
    <row r="3195" spans="2:9" ht="28.8" x14ac:dyDescent="0.3">
      <c r="B3195" s="89" t="s">
        <v>12600</v>
      </c>
      <c r="C3195" s="90" t="s">
        <v>12601</v>
      </c>
      <c r="D3195" s="91" t="s">
        <v>6357</v>
      </c>
      <c r="E3195" s="92">
        <v>883.82</v>
      </c>
      <c r="F3195" s="92">
        <v>29.09</v>
      </c>
      <c r="G3195" s="92">
        <v>912.91</v>
      </c>
      <c r="H3195" s="68">
        <v>9</v>
      </c>
      <c r="I3195" s="68"/>
    </row>
    <row r="3196" spans="2:9" ht="28.8" x14ac:dyDescent="0.3">
      <c r="B3196" s="89" t="s">
        <v>12602</v>
      </c>
      <c r="C3196" s="90" t="s">
        <v>12603</v>
      </c>
      <c r="D3196" s="91" t="s">
        <v>6357</v>
      </c>
      <c r="E3196" s="92">
        <v>1005.84</v>
      </c>
      <c r="F3196" s="92">
        <v>31.27</v>
      </c>
      <c r="G3196" s="92">
        <v>1037.1099999999999</v>
      </c>
      <c r="H3196" s="68">
        <v>9</v>
      </c>
      <c r="I3196" s="68"/>
    </row>
    <row r="3197" spans="2:9" ht="28.8" x14ac:dyDescent="0.3">
      <c r="B3197" s="89" t="s">
        <v>12604</v>
      </c>
      <c r="C3197" s="90" t="s">
        <v>12605</v>
      </c>
      <c r="D3197" s="91" t="s">
        <v>6357</v>
      </c>
      <c r="E3197" s="92">
        <v>1288.78</v>
      </c>
      <c r="F3197" s="92">
        <v>31.27</v>
      </c>
      <c r="G3197" s="92">
        <v>1320.05</v>
      </c>
      <c r="H3197" s="68">
        <v>9</v>
      </c>
      <c r="I3197" s="68"/>
    </row>
    <row r="3198" spans="2:9" x14ac:dyDescent="0.3">
      <c r="B3198" s="89" t="s">
        <v>12606</v>
      </c>
      <c r="C3198" s="90" t="s">
        <v>12607</v>
      </c>
      <c r="D3198" s="91" t="s">
        <v>6249</v>
      </c>
      <c r="E3198" s="92">
        <v>115.04</v>
      </c>
      <c r="F3198" s="92">
        <v>16.010000000000002</v>
      </c>
      <c r="G3198" s="92">
        <v>131.05000000000001</v>
      </c>
      <c r="H3198" s="68">
        <v>9</v>
      </c>
      <c r="I3198" s="68"/>
    </row>
    <row r="3199" spans="2:9" x14ac:dyDescent="0.3">
      <c r="B3199" s="89" t="s">
        <v>12608</v>
      </c>
      <c r="C3199" s="90" t="s">
        <v>12609</v>
      </c>
      <c r="D3199" s="91" t="s">
        <v>6249</v>
      </c>
      <c r="E3199" s="92">
        <v>159.04</v>
      </c>
      <c r="F3199" s="92">
        <v>16.010000000000002</v>
      </c>
      <c r="G3199" s="92">
        <v>175.05</v>
      </c>
      <c r="H3199" s="68">
        <v>9</v>
      </c>
      <c r="I3199" s="68"/>
    </row>
    <row r="3200" spans="2:9" x14ac:dyDescent="0.3">
      <c r="B3200" s="89" t="s">
        <v>12610</v>
      </c>
      <c r="C3200" s="90" t="s">
        <v>12611</v>
      </c>
      <c r="D3200" s="91" t="s">
        <v>6249</v>
      </c>
      <c r="E3200" s="92">
        <v>212.06</v>
      </c>
      <c r="F3200" s="92">
        <v>17.47</v>
      </c>
      <c r="G3200" s="92">
        <v>229.53</v>
      </c>
      <c r="H3200" s="68">
        <v>9</v>
      </c>
      <c r="I3200" s="68"/>
    </row>
    <row r="3201" spans="2:9" x14ac:dyDescent="0.3">
      <c r="B3201" s="89" t="s">
        <v>12612</v>
      </c>
      <c r="C3201" s="90" t="s">
        <v>12613</v>
      </c>
      <c r="D3201" s="91" t="s">
        <v>6249</v>
      </c>
      <c r="E3201" s="92">
        <v>330</v>
      </c>
      <c r="F3201" s="92">
        <v>18.920000000000002</v>
      </c>
      <c r="G3201" s="92">
        <v>348.92</v>
      </c>
      <c r="H3201" s="68">
        <v>9</v>
      </c>
      <c r="I3201" s="68"/>
    </row>
    <row r="3202" spans="2:9" x14ac:dyDescent="0.3">
      <c r="B3202" s="89" t="s">
        <v>12614</v>
      </c>
      <c r="C3202" s="90" t="s">
        <v>12615</v>
      </c>
      <c r="D3202" s="91" t="s">
        <v>6249</v>
      </c>
      <c r="E3202" s="92">
        <v>388.7</v>
      </c>
      <c r="F3202" s="92">
        <v>20.38</v>
      </c>
      <c r="G3202" s="92">
        <v>409.08</v>
      </c>
      <c r="H3202" s="68">
        <v>9</v>
      </c>
      <c r="I3202" s="68"/>
    </row>
    <row r="3203" spans="2:9" x14ac:dyDescent="0.3">
      <c r="B3203" s="89" t="s">
        <v>12616</v>
      </c>
      <c r="C3203" s="90" t="s">
        <v>12617</v>
      </c>
      <c r="D3203" s="91" t="s">
        <v>6249</v>
      </c>
      <c r="E3203" s="92">
        <v>491.44</v>
      </c>
      <c r="F3203" s="92">
        <v>21.83</v>
      </c>
      <c r="G3203" s="92">
        <v>513.27</v>
      </c>
      <c r="H3203" s="68">
        <v>9</v>
      </c>
      <c r="I3203" s="68"/>
    </row>
    <row r="3204" spans="2:9" x14ac:dyDescent="0.3">
      <c r="B3204" s="89" t="s">
        <v>12618</v>
      </c>
      <c r="C3204" s="90" t="s">
        <v>12619</v>
      </c>
      <c r="D3204" s="91" t="s">
        <v>6249</v>
      </c>
      <c r="E3204" s="92">
        <v>624.25</v>
      </c>
      <c r="F3204" s="92">
        <v>23.29</v>
      </c>
      <c r="G3204" s="92">
        <v>647.54</v>
      </c>
      <c r="H3204" s="68">
        <v>9</v>
      </c>
      <c r="I3204" s="68"/>
    </row>
    <row r="3205" spans="2:9" x14ac:dyDescent="0.3">
      <c r="B3205" s="89" t="s">
        <v>12620</v>
      </c>
      <c r="C3205" s="90" t="s">
        <v>12621</v>
      </c>
      <c r="D3205" s="91" t="s">
        <v>6249</v>
      </c>
      <c r="E3205" s="92">
        <v>278.14999999999998</v>
      </c>
      <c r="F3205" s="92">
        <v>20.38</v>
      </c>
      <c r="G3205" s="92">
        <v>298.52999999999997</v>
      </c>
      <c r="H3205" s="68">
        <v>9</v>
      </c>
      <c r="I3205" s="68"/>
    </row>
    <row r="3206" spans="2:9" x14ac:dyDescent="0.3">
      <c r="B3206" s="89" t="s">
        <v>12622</v>
      </c>
      <c r="C3206" s="90" t="s">
        <v>12623</v>
      </c>
      <c r="D3206" s="91" t="s">
        <v>6249</v>
      </c>
      <c r="E3206" s="92">
        <v>386.51</v>
      </c>
      <c r="F3206" s="92">
        <v>16.010000000000002</v>
      </c>
      <c r="G3206" s="92">
        <v>402.52</v>
      </c>
      <c r="H3206" s="68">
        <v>9</v>
      </c>
      <c r="I3206" s="68"/>
    </row>
    <row r="3207" spans="2:9" x14ac:dyDescent="0.3">
      <c r="B3207" s="89" t="s">
        <v>12624</v>
      </c>
      <c r="C3207" s="90" t="s">
        <v>12625</v>
      </c>
      <c r="D3207" s="91" t="s">
        <v>6249</v>
      </c>
      <c r="E3207" s="92">
        <v>407.43</v>
      </c>
      <c r="F3207" s="92">
        <v>20.38</v>
      </c>
      <c r="G3207" s="92">
        <v>427.81</v>
      </c>
      <c r="H3207" s="68">
        <v>9</v>
      </c>
      <c r="I3207" s="68"/>
    </row>
    <row r="3208" spans="2:9" x14ac:dyDescent="0.3">
      <c r="B3208" s="89" t="s">
        <v>12626</v>
      </c>
      <c r="C3208" s="90" t="s">
        <v>12627</v>
      </c>
      <c r="D3208" s="91" t="s">
        <v>6249</v>
      </c>
      <c r="E3208" s="92">
        <v>704.87</v>
      </c>
      <c r="F3208" s="92">
        <v>23.29</v>
      </c>
      <c r="G3208" s="92">
        <v>728.16</v>
      </c>
      <c r="H3208" s="68">
        <v>9</v>
      </c>
      <c r="I3208" s="68"/>
    </row>
    <row r="3209" spans="2:9" ht="28.8" x14ac:dyDescent="0.3">
      <c r="B3209" s="89" t="s">
        <v>12628</v>
      </c>
      <c r="C3209" s="90" t="s">
        <v>12629</v>
      </c>
      <c r="D3209" s="91" t="s">
        <v>6249</v>
      </c>
      <c r="E3209" s="92">
        <v>545.03</v>
      </c>
      <c r="F3209" s="92">
        <v>17.47</v>
      </c>
      <c r="G3209" s="92">
        <v>562.5</v>
      </c>
      <c r="H3209" s="68">
        <v>9</v>
      </c>
      <c r="I3209" s="68"/>
    </row>
    <row r="3210" spans="2:9" ht="28.8" x14ac:dyDescent="0.3">
      <c r="B3210" s="89" t="s">
        <v>12630</v>
      </c>
      <c r="C3210" s="90" t="s">
        <v>12631</v>
      </c>
      <c r="D3210" s="91" t="s">
        <v>6249</v>
      </c>
      <c r="E3210" s="92">
        <v>581.75</v>
      </c>
      <c r="F3210" s="92">
        <v>20.38</v>
      </c>
      <c r="G3210" s="92">
        <v>602.13</v>
      </c>
      <c r="H3210" s="68">
        <v>9</v>
      </c>
      <c r="I3210" s="68"/>
    </row>
    <row r="3211" spans="2:9" ht="28.8" x14ac:dyDescent="0.3">
      <c r="B3211" s="89" t="s">
        <v>12632</v>
      </c>
      <c r="C3211" s="90" t="s">
        <v>12633</v>
      </c>
      <c r="D3211" s="91" t="s">
        <v>6249</v>
      </c>
      <c r="E3211" s="92">
        <v>1052.95</v>
      </c>
      <c r="F3211" s="92">
        <v>23.29</v>
      </c>
      <c r="G3211" s="92">
        <v>1076.24</v>
      </c>
      <c r="H3211" s="68">
        <v>9</v>
      </c>
      <c r="I3211" s="68"/>
    </row>
    <row r="3212" spans="2:9" x14ac:dyDescent="0.3">
      <c r="B3212" s="89" t="s">
        <v>12634</v>
      </c>
      <c r="C3212" s="90" t="s">
        <v>12635</v>
      </c>
      <c r="D3212" s="91" t="s">
        <v>6249</v>
      </c>
      <c r="E3212" s="92">
        <v>182.69</v>
      </c>
      <c r="F3212" s="92">
        <v>16.010000000000002</v>
      </c>
      <c r="G3212" s="92">
        <v>198.7</v>
      </c>
      <c r="H3212" s="68">
        <v>9</v>
      </c>
      <c r="I3212" s="68"/>
    </row>
    <row r="3213" spans="2:9" x14ac:dyDescent="0.3">
      <c r="B3213" s="89" t="s">
        <v>12636</v>
      </c>
      <c r="C3213" s="90" t="s">
        <v>12637</v>
      </c>
      <c r="D3213" s="91" t="s">
        <v>6249</v>
      </c>
      <c r="E3213" s="92">
        <v>209.58</v>
      </c>
      <c r="F3213" s="92">
        <v>17.47</v>
      </c>
      <c r="G3213" s="92">
        <v>227.05</v>
      </c>
      <c r="H3213" s="68">
        <v>9</v>
      </c>
      <c r="I3213" s="68"/>
    </row>
    <row r="3214" spans="2:9" x14ac:dyDescent="0.3">
      <c r="B3214" s="89" t="s">
        <v>12638</v>
      </c>
      <c r="C3214" s="90" t="s">
        <v>12639</v>
      </c>
      <c r="D3214" s="91"/>
      <c r="E3214" s="92"/>
      <c r="F3214" s="92"/>
      <c r="G3214" s="92"/>
      <c r="H3214" s="68">
        <v>5</v>
      </c>
      <c r="I3214" s="68"/>
    </row>
    <row r="3215" spans="2:9" ht="28.8" x14ac:dyDescent="0.3">
      <c r="B3215" s="89" t="s">
        <v>12640</v>
      </c>
      <c r="C3215" s="90" t="s">
        <v>12641</v>
      </c>
      <c r="D3215" s="91" t="s">
        <v>6249</v>
      </c>
      <c r="E3215" s="92">
        <v>447.63</v>
      </c>
      <c r="F3215" s="92">
        <v>20.38</v>
      </c>
      <c r="G3215" s="92">
        <v>468.01</v>
      </c>
      <c r="H3215" s="68">
        <v>9</v>
      </c>
      <c r="I3215" s="68"/>
    </row>
    <row r="3216" spans="2:9" ht="28.8" x14ac:dyDescent="0.3">
      <c r="B3216" s="89" t="s">
        <v>12642</v>
      </c>
      <c r="C3216" s="90" t="s">
        <v>12643</v>
      </c>
      <c r="D3216" s="91" t="s">
        <v>6249</v>
      </c>
      <c r="E3216" s="92">
        <v>624.61</v>
      </c>
      <c r="F3216" s="92">
        <v>23.29</v>
      </c>
      <c r="G3216" s="92">
        <v>647.9</v>
      </c>
      <c r="H3216" s="68">
        <v>9</v>
      </c>
      <c r="I3216" s="68"/>
    </row>
    <row r="3217" spans="2:9" ht="28.8" x14ac:dyDescent="0.3">
      <c r="B3217" s="89" t="s">
        <v>12644</v>
      </c>
      <c r="C3217" s="90" t="s">
        <v>12645</v>
      </c>
      <c r="D3217" s="91" t="s">
        <v>6249</v>
      </c>
      <c r="E3217" s="92">
        <v>816.09</v>
      </c>
      <c r="F3217" s="92">
        <v>26.2</v>
      </c>
      <c r="G3217" s="92">
        <v>842.29</v>
      </c>
      <c r="H3217" s="68">
        <v>9</v>
      </c>
      <c r="I3217" s="68"/>
    </row>
    <row r="3218" spans="2:9" ht="28.8" x14ac:dyDescent="0.3">
      <c r="B3218" s="89" t="s">
        <v>12646</v>
      </c>
      <c r="C3218" s="90" t="s">
        <v>12647</v>
      </c>
      <c r="D3218" s="91" t="s">
        <v>6249</v>
      </c>
      <c r="E3218" s="92">
        <v>1358.22</v>
      </c>
      <c r="F3218" s="92">
        <v>29.12</v>
      </c>
      <c r="G3218" s="92">
        <v>1387.34</v>
      </c>
      <c r="H3218" s="68">
        <v>9</v>
      </c>
      <c r="I3218" s="68"/>
    </row>
    <row r="3219" spans="2:9" ht="28.8" x14ac:dyDescent="0.3">
      <c r="B3219" s="89" t="s">
        <v>12648</v>
      </c>
      <c r="C3219" s="90" t="s">
        <v>12649</v>
      </c>
      <c r="D3219" s="91" t="s">
        <v>6249</v>
      </c>
      <c r="E3219" s="92">
        <v>348.68</v>
      </c>
      <c r="F3219" s="92">
        <v>20.38</v>
      </c>
      <c r="G3219" s="92">
        <v>369.06</v>
      </c>
      <c r="H3219" s="68">
        <v>9</v>
      </c>
      <c r="I3219" s="68"/>
    </row>
    <row r="3220" spans="2:9" ht="28.8" x14ac:dyDescent="0.3">
      <c r="B3220" s="89" t="s">
        <v>12650</v>
      </c>
      <c r="C3220" s="90" t="s">
        <v>12651</v>
      </c>
      <c r="D3220" s="91" t="s">
        <v>6249</v>
      </c>
      <c r="E3220" s="92">
        <v>366.11</v>
      </c>
      <c r="F3220" s="92">
        <v>20.38</v>
      </c>
      <c r="G3220" s="92">
        <v>386.49</v>
      </c>
      <c r="H3220" s="68">
        <v>9</v>
      </c>
      <c r="I3220" s="68"/>
    </row>
    <row r="3221" spans="2:9" ht="28.8" x14ac:dyDescent="0.3">
      <c r="B3221" s="89" t="s">
        <v>12652</v>
      </c>
      <c r="C3221" s="90" t="s">
        <v>12653</v>
      </c>
      <c r="D3221" s="91" t="s">
        <v>6249</v>
      </c>
      <c r="E3221" s="92">
        <v>693.97</v>
      </c>
      <c r="F3221" s="92">
        <v>23.29</v>
      </c>
      <c r="G3221" s="92">
        <v>717.26</v>
      </c>
      <c r="H3221" s="68">
        <v>9</v>
      </c>
      <c r="I3221" s="68"/>
    </row>
    <row r="3222" spans="2:9" ht="28.8" x14ac:dyDescent="0.3">
      <c r="B3222" s="89" t="s">
        <v>12654</v>
      </c>
      <c r="C3222" s="90" t="s">
        <v>12655</v>
      </c>
      <c r="D3222" s="91" t="s">
        <v>6249</v>
      </c>
      <c r="E3222" s="92">
        <v>861.35</v>
      </c>
      <c r="F3222" s="92">
        <v>26.2</v>
      </c>
      <c r="G3222" s="92">
        <v>887.55</v>
      </c>
      <c r="H3222" s="68">
        <v>9</v>
      </c>
      <c r="I3222" s="68"/>
    </row>
    <row r="3223" spans="2:9" ht="28.8" x14ac:dyDescent="0.3">
      <c r="B3223" s="89" t="s">
        <v>12656</v>
      </c>
      <c r="C3223" s="90" t="s">
        <v>12657</v>
      </c>
      <c r="D3223" s="91" t="s">
        <v>6249</v>
      </c>
      <c r="E3223" s="92">
        <v>1281.58</v>
      </c>
      <c r="F3223" s="92">
        <v>29.12</v>
      </c>
      <c r="G3223" s="92">
        <v>1310.7</v>
      </c>
      <c r="H3223" s="68">
        <v>9</v>
      </c>
      <c r="I3223" s="68"/>
    </row>
    <row r="3224" spans="2:9" x14ac:dyDescent="0.3">
      <c r="B3224" s="89" t="s">
        <v>12658</v>
      </c>
      <c r="C3224" s="90" t="s">
        <v>12659</v>
      </c>
      <c r="D3224" s="91"/>
      <c r="E3224" s="92"/>
      <c r="F3224" s="92"/>
      <c r="G3224" s="92"/>
      <c r="H3224" s="68">
        <v>5</v>
      </c>
      <c r="I3224" s="68"/>
    </row>
    <row r="3225" spans="2:9" x14ac:dyDescent="0.3">
      <c r="B3225" s="89" t="s">
        <v>12660</v>
      </c>
      <c r="C3225" s="90" t="s">
        <v>12661</v>
      </c>
      <c r="D3225" s="91" t="s">
        <v>6357</v>
      </c>
      <c r="E3225" s="92">
        <v>1.54</v>
      </c>
      <c r="F3225" s="92">
        <v>49.23</v>
      </c>
      <c r="G3225" s="92">
        <v>50.77</v>
      </c>
      <c r="H3225" s="68">
        <v>9</v>
      </c>
      <c r="I3225" s="68"/>
    </row>
    <row r="3226" spans="2:9" x14ac:dyDescent="0.3">
      <c r="B3226" s="89" t="s">
        <v>12662</v>
      </c>
      <c r="C3226" s="90" t="s">
        <v>12663</v>
      </c>
      <c r="D3226" s="91" t="s">
        <v>6357</v>
      </c>
      <c r="E3226" s="92">
        <v>46.59</v>
      </c>
      <c r="F3226" s="92">
        <v>28.63</v>
      </c>
      <c r="G3226" s="92">
        <v>75.22</v>
      </c>
      <c r="H3226" s="68">
        <v>9</v>
      </c>
      <c r="I3226" s="68"/>
    </row>
    <row r="3227" spans="2:9" x14ac:dyDescent="0.3">
      <c r="B3227" s="89" t="s">
        <v>12664</v>
      </c>
      <c r="C3227" s="90" t="s">
        <v>12665</v>
      </c>
      <c r="D3227" s="91"/>
      <c r="E3227" s="92"/>
      <c r="F3227" s="92"/>
      <c r="G3227" s="92"/>
      <c r="H3227" s="68">
        <v>5</v>
      </c>
      <c r="I3227" s="68"/>
    </row>
    <row r="3228" spans="2:9" ht="28.8" x14ac:dyDescent="0.3">
      <c r="B3228" s="89" t="s">
        <v>12666</v>
      </c>
      <c r="C3228" s="90" t="s">
        <v>12667</v>
      </c>
      <c r="D3228" s="91" t="s">
        <v>6357</v>
      </c>
      <c r="E3228" s="92">
        <v>63.64</v>
      </c>
      <c r="F3228" s="92">
        <v>50.95</v>
      </c>
      <c r="G3228" s="92">
        <v>114.59</v>
      </c>
      <c r="H3228" s="68">
        <v>9</v>
      </c>
      <c r="I3228" s="68"/>
    </row>
    <row r="3229" spans="2:9" ht="28.8" x14ac:dyDescent="0.3">
      <c r="B3229" s="89" t="s">
        <v>12668</v>
      </c>
      <c r="C3229" s="90" t="s">
        <v>12669</v>
      </c>
      <c r="D3229" s="91" t="s">
        <v>6357</v>
      </c>
      <c r="E3229" s="92">
        <v>71.739999999999995</v>
      </c>
      <c r="F3229" s="92">
        <v>58.22</v>
      </c>
      <c r="G3229" s="92">
        <v>129.96</v>
      </c>
      <c r="H3229" s="68">
        <v>9</v>
      </c>
      <c r="I3229" s="68"/>
    </row>
    <row r="3230" spans="2:9" ht="28.8" x14ac:dyDescent="0.3">
      <c r="B3230" s="89" t="s">
        <v>12670</v>
      </c>
      <c r="C3230" s="90" t="s">
        <v>12671</v>
      </c>
      <c r="D3230" s="91" t="s">
        <v>6357</v>
      </c>
      <c r="E3230" s="92">
        <v>77.97</v>
      </c>
      <c r="F3230" s="92">
        <v>58.22</v>
      </c>
      <c r="G3230" s="92">
        <v>136.19</v>
      </c>
      <c r="H3230" s="68">
        <v>9</v>
      </c>
      <c r="I3230" s="68"/>
    </row>
    <row r="3231" spans="2:9" ht="28.8" x14ac:dyDescent="0.3">
      <c r="B3231" s="89" t="s">
        <v>12672</v>
      </c>
      <c r="C3231" s="90" t="s">
        <v>12673</v>
      </c>
      <c r="D3231" s="91" t="s">
        <v>6357</v>
      </c>
      <c r="E3231" s="92">
        <v>99.17</v>
      </c>
      <c r="F3231" s="92">
        <v>65.510000000000005</v>
      </c>
      <c r="G3231" s="92">
        <v>164.68</v>
      </c>
      <c r="H3231" s="68">
        <v>9</v>
      </c>
      <c r="I3231" s="68"/>
    </row>
    <row r="3232" spans="2:9" ht="28.8" x14ac:dyDescent="0.3">
      <c r="B3232" s="89" t="s">
        <v>12674</v>
      </c>
      <c r="C3232" s="90" t="s">
        <v>12675</v>
      </c>
      <c r="D3232" s="91" t="s">
        <v>6357</v>
      </c>
      <c r="E3232" s="92">
        <v>170.89</v>
      </c>
      <c r="F3232" s="92">
        <v>72.78</v>
      </c>
      <c r="G3232" s="92">
        <v>243.67</v>
      </c>
      <c r="H3232" s="68">
        <v>9</v>
      </c>
      <c r="I3232" s="68"/>
    </row>
    <row r="3233" spans="2:9" ht="28.8" x14ac:dyDescent="0.3">
      <c r="B3233" s="89" t="s">
        <v>12676</v>
      </c>
      <c r="C3233" s="90" t="s">
        <v>12677</v>
      </c>
      <c r="D3233" s="91" t="s">
        <v>6357</v>
      </c>
      <c r="E3233" s="92">
        <v>193.05</v>
      </c>
      <c r="F3233" s="92">
        <v>81.88</v>
      </c>
      <c r="G3233" s="92">
        <v>274.93</v>
      </c>
      <c r="H3233" s="68">
        <v>9</v>
      </c>
      <c r="I3233" s="68"/>
    </row>
    <row r="3234" spans="2:9" ht="28.8" x14ac:dyDescent="0.3">
      <c r="B3234" s="89" t="s">
        <v>12678</v>
      </c>
      <c r="C3234" s="90" t="s">
        <v>12679</v>
      </c>
      <c r="D3234" s="91" t="s">
        <v>6357</v>
      </c>
      <c r="E3234" s="92">
        <v>272.87</v>
      </c>
      <c r="F3234" s="92">
        <v>87.34</v>
      </c>
      <c r="G3234" s="92">
        <v>360.21</v>
      </c>
      <c r="H3234" s="68">
        <v>9</v>
      </c>
      <c r="I3234" s="68"/>
    </row>
    <row r="3235" spans="2:9" ht="28.8" x14ac:dyDescent="0.3">
      <c r="B3235" s="89" t="s">
        <v>12680</v>
      </c>
      <c r="C3235" s="90" t="s">
        <v>12681</v>
      </c>
      <c r="D3235" s="91" t="s">
        <v>6357</v>
      </c>
      <c r="E3235" s="92">
        <v>265.45999999999998</v>
      </c>
      <c r="F3235" s="92">
        <v>90.98</v>
      </c>
      <c r="G3235" s="92">
        <v>356.44</v>
      </c>
      <c r="H3235" s="68">
        <v>9</v>
      </c>
      <c r="I3235" s="68"/>
    </row>
    <row r="3236" spans="2:9" ht="28.8" x14ac:dyDescent="0.3">
      <c r="B3236" s="89" t="s">
        <v>12682</v>
      </c>
      <c r="C3236" s="90" t="s">
        <v>12683</v>
      </c>
      <c r="D3236" s="91" t="s">
        <v>6357</v>
      </c>
      <c r="E3236" s="92">
        <v>368.57</v>
      </c>
      <c r="F3236" s="92">
        <v>96.44</v>
      </c>
      <c r="G3236" s="92">
        <v>465.01</v>
      </c>
      <c r="H3236" s="68">
        <v>9</v>
      </c>
      <c r="I3236" s="68"/>
    </row>
    <row r="3237" spans="2:9" ht="28.8" x14ac:dyDescent="0.3">
      <c r="B3237" s="89" t="s">
        <v>12684</v>
      </c>
      <c r="C3237" s="90" t="s">
        <v>12685</v>
      </c>
      <c r="D3237" s="91" t="s">
        <v>6357</v>
      </c>
      <c r="E3237" s="92">
        <v>526.4</v>
      </c>
      <c r="F3237" s="92">
        <v>100.07</v>
      </c>
      <c r="G3237" s="92">
        <v>626.47</v>
      </c>
      <c r="H3237" s="68">
        <v>9</v>
      </c>
      <c r="I3237" s="68"/>
    </row>
    <row r="3238" spans="2:9" ht="28.8" x14ac:dyDescent="0.3">
      <c r="B3238" s="89" t="s">
        <v>12686</v>
      </c>
      <c r="C3238" s="90" t="s">
        <v>12687</v>
      </c>
      <c r="D3238" s="91" t="s">
        <v>6357</v>
      </c>
      <c r="E3238" s="92">
        <v>776.31</v>
      </c>
      <c r="F3238" s="92">
        <v>109.17</v>
      </c>
      <c r="G3238" s="92">
        <v>885.48</v>
      </c>
      <c r="H3238" s="68">
        <v>9</v>
      </c>
      <c r="I3238" s="68"/>
    </row>
    <row r="3239" spans="2:9" ht="28.8" x14ac:dyDescent="0.3">
      <c r="B3239" s="89" t="s">
        <v>12688</v>
      </c>
      <c r="C3239" s="90" t="s">
        <v>12689</v>
      </c>
      <c r="D3239" s="91" t="s">
        <v>6357</v>
      </c>
      <c r="E3239" s="92">
        <v>790.53</v>
      </c>
      <c r="F3239" s="92">
        <v>120.09</v>
      </c>
      <c r="G3239" s="92">
        <v>910.62</v>
      </c>
      <c r="H3239" s="68">
        <v>9</v>
      </c>
      <c r="I3239" s="68"/>
    </row>
    <row r="3240" spans="2:9" ht="28.8" x14ac:dyDescent="0.3">
      <c r="B3240" s="89" t="s">
        <v>12690</v>
      </c>
      <c r="C3240" s="90" t="s">
        <v>12691</v>
      </c>
      <c r="D3240" s="91" t="s">
        <v>6357</v>
      </c>
      <c r="E3240" s="92">
        <v>1064.74</v>
      </c>
      <c r="F3240" s="92">
        <v>127.37</v>
      </c>
      <c r="G3240" s="92">
        <v>1192.1099999999999</v>
      </c>
      <c r="H3240" s="68">
        <v>9</v>
      </c>
      <c r="I3240" s="68"/>
    </row>
    <row r="3241" spans="2:9" x14ac:dyDescent="0.3">
      <c r="B3241" s="89" t="s">
        <v>12692</v>
      </c>
      <c r="C3241" s="90" t="s">
        <v>12693</v>
      </c>
      <c r="D3241" s="91"/>
      <c r="E3241" s="92"/>
      <c r="F3241" s="92"/>
      <c r="G3241" s="92"/>
      <c r="H3241" s="68">
        <v>5</v>
      </c>
      <c r="I3241" s="68"/>
    </row>
    <row r="3242" spans="2:9" x14ac:dyDescent="0.3">
      <c r="B3242" s="89" t="s">
        <v>12694</v>
      </c>
      <c r="C3242" s="90" t="s">
        <v>12695</v>
      </c>
      <c r="D3242" s="91" t="s">
        <v>6357</v>
      </c>
      <c r="E3242" s="92">
        <v>118.27</v>
      </c>
      <c r="F3242" s="92">
        <v>11.62</v>
      </c>
      <c r="G3242" s="92">
        <v>129.88999999999999</v>
      </c>
      <c r="H3242" s="68">
        <v>9</v>
      </c>
      <c r="I3242" s="68"/>
    </row>
    <row r="3243" spans="2:9" x14ac:dyDescent="0.3">
      <c r="B3243" s="89" t="s">
        <v>12696</v>
      </c>
      <c r="C3243" s="90" t="s">
        <v>12697</v>
      </c>
      <c r="D3243" s="91" t="s">
        <v>6357</v>
      </c>
      <c r="E3243" s="92">
        <v>151.26</v>
      </c>
      <c r="F3243" s="92">
        <v>17.420000000000002</v>
      </c>
      <c r="G3243" s="92">
        <v>168.68</v>
      </c>
      <c r="H3243" s="68">
        <v>9</v>
      </c>
      <c r="I3243" s="68"/>
    </row>
    <row r="3244" spans="2:9" x14ac:dyDescent="0.3">
      <c r="B3244" s="89" t="s">
        <v>12698</v>
      </c>
      <c r="C3244" s="90" t="s">
        <v>12699</v>
      </c>
      <c r="D3244" s="91" t="s">
        <v>6357</v>
      </c>
      <c r="E3244" s="92">
        <v>192.75</v>
      </c>
      <c r="F3244" s="92">
        <v>20.329999999999998</v>
      </c>
      <c r="G3244" s="92">
        <v>213.08</v>
      </c>
      <c r="H3244" s="68">
        <v>9</v>
      </c>
      <c r="I3244" s="68"/>
    </row>
    <row r="3245" spans="2:9" x14ac:dyDescent="0.3">
      <c r="B3245" s="89" t="s">
        <v>12700</v>
      </c>
      <c r="C3245" s="90" t="s">
        <v>12701</v>
      </c>
      <c r="D3245" s="91" t="s">
        <v>6357</v>
      </c>
      <c r="E3245" s="92">
        <v>278.44</v>
      </c>
      <c r="F3245" s="92">
        <v>23.23</v>
      </c>
      <c r="G3245" s="92">
        <v>301.67</v>
      </c>
      <c r="H3245" s="68">
        <v>9</v>
      </c>
      <c r="I3245" s="68"/>
    </row>
    <row r="3246" spans="2:9" x14ac:dyDescent="0.3">
      <c r="B3246" s="89" t="s">
        <v>12702</v>
      </c>
      <c r="C3246" s="90" t="s">
        <v>12703</v>
      </c>
      <c r="D3246" s="91" t="s">
        <v>6357</v>
      </c>
      <c r="E3246" s="92">
        <v>352.4</v>
      </c>
      <c r="F3246" s="92">
        <v>29.04</v>
      </c>
      <c r="G3246" s="92">
        <v>381.44</v>
      </c>
      <c r="H3246" s="68">
        <v>9</v>
      </c>
      <c r="I3246" s="68"/>
    </row>
    <row r="3247" spans="2:9" x14ac:dyDescent="0.3">
      <c r="B3247" s="89" t="s">
        <v>12704</v>
      </c>
      <c r="C3247" s="90" t="s">
        <v>12705</v>
      </c>
      <c r="D3247" s="91" t="s">
        <v>6357</v>
      </c>
      <c r="E3247" s="92">
        <v>444.11</v>
      </c>
      <c r="F3247" s="92">
        <v>34.85</v>
      </c>
      <c r="G3247" s="92">
        <v>478.96</v>
      </c>
      <c r="H3247" s="68">
        <v>9</v>
      </c>
      <c r="I3247" s="68"/>
    </row>
    <row r="3248" spans="2:9" x14ac:dyDescent="0.3">
      <c r="B3248" s="89" t="s">
        <v>12706</v>
      </c>
      <c r="C3248" s="90" t="s">
        <v>12707</v>
      </c>
      <c r="D3248" s="91" t="s">
        <v>6357</v>
      </c>
      <c r="E3248" s="92">
        <v>484.52</v>
      </c>
      <c r="F3248" s="92">
        <v>43.56</v>
      </c>
      <c r="G3248" s="92">
        <v>528.08000000000004</v>
      </c>
      <c r="H3248" s="68">
        <v>9</v>
      </c>
      <c r="I3248" s="68"/>
    </row>
    <row r="3249" spans="2:9" x14ac:dyDescent="0.3">
      <c r="B3249" s="89" t="s">
        <v>12708</v>
      </c>
      <c r="C3249" s="90" t="s">
        <v>12709</v>
      </c>
      <c r="D3249" s="91" t="s">
        <v>6357</v>
      </c>
      <c r="E3249" s="92">
        <v>690.95</v>
      </c>
      <c r="F3249" s="92">
        <v>87.12</v>
      </c>
      <c r="G3249" s="92">
        <v>778.07</v>
      </c>
      <c r="H3249" s="68">
        <v>9</v>
      </c>
      <c r="I3249" s="68"/>
    </row>
    <row r="3250" spans="2:9" x14ac:dyDescent="0.3">
      <c r="B3250" s="89" t="s">
        <v>12710</v>
      </c>
      <c r="C3250" s="90" t="s">
        <v>12711</v>
      </c>
      <c r="D3250" s="91"/>
      <c r="E3250" s="92"/>
      <c r="F3250" s="92"/>
      <c r="G3250" s="92"/>
      <c r="H3250" s="68">
        <v>5</v>
      </c>
      <c r="I3250" s="68"/>
    </row>
    <row r="3251" spans="2:9" x14ac:dyDescent="0.3">
      <c r="B3251" s="89" t="s">
        <v>12712</v>
      </c>
      <c r="C3251" s="90" t="s">
        <v>12713</v>
      </c>
      <c r="D3251" s="91" t="s">
        <v>6357</v>
      </c>
      <c r="E3251" s="92">
        <v>154.19999999999999</v>
      </c>
      <c r="F3251" s="92">
        <v>18.2</v>
      </c>
      <c r="G3251" s="92">
        <v>172.4</v>
      </c>
      <c r="H3251" s="68">
        <v>9</v>
      </c>
      <c r="I3251" s="68"/>
    </row>
    <row r="3252" spans="2:9" x14ac:dyDescent="0.3">
      <c r="B3252" s="89" t="s">
        <v>12714</v>
      </c>
      <c r="C3252" s="90" t="s">
        <v>12715</v>
      </c>
      <c r="D3252" s="91" t="s">
        <v>6357</v>
      </c>
      <c r="E3252" s="92">
        <v>159.94999999999999</v>
      </c>
      <c r="F3252" s="92">
        <v>18.2</v>
      </c>
      <c r="G3252" s="92">
        <v>178.15</v>
      </c>
      <c r="H3252" s="68">
        <v>9</v>
      </c>
      <c r="I3252" s="68"/>
    </row>
    <row r="3253" spans="2:9" x14ac:dyDescent="0.3">
      <c r="B3253" s="89" t="s">
        <v>12716</v>
      </c>
      <c r="C3253" s="90" t="s">
        <v>12717</v>
      </c>
      <c r="D3253" s="91" t="s">
        <v>6357</v>
      </c>
      <c r="E3253" s="92">
        <v>182.44</v>
      </c>
      <c r="F3253" s="92">
        <v>25.46</v>
      </c>
      <c r="G3253" s="92">
        <v>207.9</v>
      </c>
      <c r="H3253" s="68">
        <v>9</v>
      </c>
      <c r="I3253" s="68"/>
    </row>
    <row r="3254" spans="2:9" x14ac:dyDescent="0.3">
      <c r="B3254" s="89" t="s">
        <v>12718</v>
      </c>
      <c r="C3254" s="90" t="s">
        <v>12719</v>
      </c>
      <c r="D3254" s="91" t="s">
        <v>6357</v>
      </c>
      <c r="E3254" s="92">
        <v>253.72</v>
      </c>
      <c r="F3254" s="92">
        <v>25.46</v>
      </c>
      <c r="G3254" s="92">
        <v>279.18</v>
      </c>
      <c r="H3254" s="68">
        <v>9</v>
      </c>
      <c r="I3254" s="68"/>
    </row>
    <row r="3255" spans="2:9" x14ac:dyDescent="0.3">
      <c r="B3255" s="89" t="s">
        <v>12720</v>
      </c>
      <c r="C3255" s="90" t="s">
        <v>12721</v>
      </c>
      <c r="D3255" s="91" t="s">
        <v>6357</v>
      </c>
      <c r="E3255" s="92">
        <v>610.82000000000005</v>
      </c>
      <c r="F3255" s="92">
        <v>25.46</v>
      </c>
      <c r="G3255" s="92">
        <v>636.28</v>
      </c>
      <c r="H3255" s="68">
        <v>9</v>
      </c>
      <c r="I3255" s="68"/>
    </row>
    <row r="3256" spans="2:9" ht="28.8" x14ac:dyDescent="0.3">
      <c r="B3256" s="89" t="s">
        <v>12722</v>
      </c>
      <c r="C3256" s="90" t="s">
        <v>12723</v>
      </c>
      <c r="D3256" s="91" t="s">
        <v>6249</v>
      </c>
      <c r="E3256" s="92">
        <v>98.06</v>
      </c>
      <c r="F3256" s="92">
        <v>14.56</v>
      </c>
      <c r="G3256" s="92">
        <v>112.62</v>
      </c>
      <c r="H3256" s="68">
        <v>9</v>
      </c>
      <c r="I3256" s="68"/>
    </row>
    <row r="3257" spans="2:9" ht="28.8" x14ac:dyDescent="0.3">
      <c r="B3257" s="89" t="s">
        <v>12724</v>
      </c>
      <c r="C3257" s="90" t="s">
        <v>12725</v>
      </c>
      <c r="D3257" s="91" t="s">
        <v>6249</v>
      </c>
      <c r="E3257" s="92">
        <v>117.25</v>
      </c>
      <c r="F3257" s="92">
        <v>14.56</v>
      </c>
      <c r="G3257" s="92">
        <v>131.81</v>
      </c>
      <c r="H3257" s="68">
        <v>9</v>
      </c>
      <c r="I3257" s="68"/>
    </row>
    <row r="3258" spans="2:9" ht="28.8" x14ac:dyDescent="0.3">
      <c r="B3258" s="89" t="s">
        <v>12726</v>
      </c>
      <c r="C3258" s="90" t="s">
        <v>12727</v>
      </c>
      <c r="D3258" s="91" t="s">
        <v>6249</v>
      </c>
      <c r="E3258" s="92">
        <v>137.74</v>
      </c>
      <c r="F3258" s="92">
        <v>18.2</v>
      </c>
      <c r="G3258" s="92">
        <v>155.94</v>
      </c>
      <c r="H3258" s="68">
        <v>9</v>
      </c>
      <c r="I3258" s="68"/>
    </row>
    <row r="3259" spans="2:9" ht="28.8" x14ac:dyDescent="0.3">
      <c r="B3259" s="89" t="s">
        <v>12728</v>
      </c>
      <c r="C3259" s="90" t="s">
        <v>12729</v>
      </c>
      <c r="D3259" s="91" t="s">
        <v>6249</v>
      </c>
      <c r="E3259" s="92">
        <v>254.39</v>
      </c>
      <c r="F3259" s="92">
        <v>18.2</v>
      </c>
      <c r="G3259" s="92">
        <v>272.58999999999997</v>
      </c>
      <c r="H3259" s="68">
        <v>9</v>
      </c>
      <c r="I3259" s="68"/>
    </row>
    <row r="3260" spans="2:9" ht="28.8" x14ac:dyDescent="0.3">
      <c r="B3260" s="89" t="s">
        <v>12730</v>
      </c>
      <c r="C3260" s="90" t="s">
        <v>12731</v>
      </c>
      <c r="D3260" s="91" t="s">
        <v>6249</v>
      </c>
      <c r="E3260" s="92">
        <v>417.78</v>
      </c>
      <c r="F3260" s="92">
        <v>18.2</v>
      </c>
      <c r="G3260" s="92">
        <v>435.98</v>
      </c>
      <c r="H3260" s="68">
        <v>9</v>
      </c>
      <c r="I3260" s="68"/>
    </row>
    <row r="3261" spans="2:9" x14ac:dyDescent="0.3">
      <c r="B3261" s="89" t="s">
        <v>12732</v>
      </c>
      <c r="C3261" s="90" t="s">
        <v>12733</v>
      </c>
      <c r="D3261" s="91" t="s">
        <v>6560</v>
      </c>
      <c r="E3261" s="92">
        <v>1160.55</v>
      </c>
      <c r="F3261" s="92">
        <v>14.56</v>
      </c>
      <c r="G3261" s="92">
        <v>1175.1099999999999</v>
      </c>
      <c r="H3261" s="68">
        <v>9</v>
      </c>
      <c r="I3261" s="68"/>
    </row>
    <row r="3262" spans="2:9" x14ac:dyDescent="0.3">
      <c r="B3262" s="89" t="s">
        <v>12734</v>
      </c>
      <c r="C3262" s="90" t="s">
        <v>12735</v>
      </c>
      <c r="D3262" s="91" t="s">
        <v>6560</v>
      </c>
      <c r="E3262" s="92">
        <v>1178.7</v>
      </c>
      <c r="F3262" s="92">
        <v>14.56</v>
      </c>
      <c r="G3262" s="92">
        <v>1193.26</v>
      </c>
      <c r="H3262" s="68">
        <v>9</v>
      </c>
      <c r="I3262" s="68"/>
    </row>
    <row r="3263" spans="2:9" ht="28.8" x14ac:dyDescent="0.3">
      <c r="B3263" s="89" t="s">
        <v>12736</v>
      </c>
      <c r="C3263" s="90" t="s">
        <v>12737</v>
      </c>
      <c r="D3263" s="91" t="s">
        <v>6560</v>
      </c>
      <c r="E3263" s="92">
        <v>1318.95</v>
      </c>
      <c r="F3263" s="92">
        <v>18.2</v>
      </c>
      <c r="G3263" s="92">
        <v>1337.15</v>
      </c>
      <c r="H3263" s="68">
        <v>9</v>
      </c>
      <c r="I3263" s="68"/>
    </row>
    <row r="3264" spans="2:9" ht="28.8" x14ac:dyDescent="0.3">
      <c r="B3264" s="89" t="s">
        <v>12738</v>
      </c>
      <c r="C3264" s="90" t="s">
        <v>12739</v>
      </c>
      <c r="D3264" s="91" t="s">
        <v>6560</v>
      </c>
      <c r="E3264" s="92">
        <v>1380.45</v>
      </c>
      <c r="F3264" s="92">
        <v>18.2</v>
      </c>
      <c r="G3264" s="92">
        <v>1398.65</v>
      </c>
      <c r="H3264" s="68">
        <v>9</v>
      </c>
      <c r="I3264" s="68"/>
    </row>
    <row r="3265" spans="2:9" ht="28.8" x14ac:dyDescent="0.3">
      <c r="B3265" s="89" t="s">
        <v>12740</v>
      </c>
      <c r="C3265" s="90" t="s">
        <v>12741</v>
      </c>
      <c r="D3265" s="91" t="s">
        <v>6560</v>
      </c>
      <c r="E3265" s="92">
        <v>1830.24</v>
      </c>
      <c r="F3265" s="92">
        <v>18.2</v>
      </c>
      <c r="G3265" s="92">
        <v>1848.44</v>
      </c>
      <c r="H3265" s="68">
        <v>9</v>
      </c>
      <c r="I3265" s="68"/>
    </row>
    <row r="3266" spans="2:9" ht="28.8" x14ac:dyDescent="0.3">
      <c r="B3266" s="89" t="s">
        <v>12742</v>
      </c>
      <c r="C3266" s="90" t="s">
        <v>12743</v>
      </c>
      <c r="D3266" s="91" t="s">
        <v>6560</v>
      </c>
      <c r="E3266" s="92">
        <v>2925.41</v>
      </c>
      <c r="F3266" s="92">
        <v>18.2</v>
      </c>
      <c r="G3266" s="92">
        <v>2943.61</v>
      </c>
      <c r="H3266" s="68">
        <v>9</v>
      </c>
      <c r="I3266" s="68"/>
    </row>
    <row r="3267" spans="2:9" x14ac:dyDescent="0.3">
      <c r="B3267" s="89" t="s">
        <v>12744</v>
      </c>
      <c r="C3267" s="90" t="s">
        <v>12745</v>
      </c>
      <c r="D3267" s="91" t="s">
        <v>6357</v>
      </c>
      <c r="E3267" s="92">
        <v>322.45999999999998</v>
      </c>
      <c r="F3267" s="92">
        <v>25.46</v>
      </c>
      <c r="G3267" s="92">
        <v>347.92</v>
      </c>
      <c r="H3267" s="68">
        <v>9</v>
      </c>
      <c r="I3267" s="68"/>
    </row>
    <row r="3268" spans="2:9" x14ac:dyDescent="0.3">
      <c r="B3268" s="89" t="s">
        <v>12746</v>
      </c>
      <c r="C3268" s="90" t="s">
        <v>12747</v>
      </c>
      <c r="D3268" s="91" t="s">
        <v>6357</v>
      </c>
      <c r="E3268" s="92">
        <v>803.5</v>
      </c>
      <c r="F3268" s="92">
        <v>25.46</v>
      </c>
      <c r="G3268" s="92">
        <v>828.96</v>
      </c>
      <c r="H3268" s="68">
        <v>9</v>
      </c>
      <c r="I3268" s="68"/>
    </row>
    <row r="3269" spans="2:9" x14ac:dyDescent="0.3">
      <c r="B3269" s="89" t="s">
        <v>12748</v>
      </c>
      <c r="C3269" s="90" t="s">
        <v>12749</v>
      </c>
      <c r="D3269" s="91" t="s">
        <v>6249</v>
      </c>
      <c r="E3269" s="92">
        <v>152.88999999999999</v>
      </c>
      <c r="F3269" s="92">
        <v>14.56</v>
      </c>
      <c r="G3269" s="92">
        <v>167.45</v>
      </c>
      <c r="H3269" s="68">
        <v>9</v>
      </c>
      <c r="I3269" s="68"/>
    </row>
    <row r="3270" spans="2:9" x14ac:dyDescent="0.3">
      <c r="B3270" s="89" t="s">
        <v>12750</v>
      </c>
      <c r="C3270" s="90" t="s">
        <v>12751</v>
      </c>
      <c r="D3270" s="91" t="s">
        <v>6249</v>
      </c>
      <c r="E3270" s="92">
        <v>186.8</v>
      </c>
      <c r="F3270" s="92">
        <v>14.56</v>
      </c>
      <c r="G3270" s="92">
        <v>201.36</v>
      </c>
      <c r="H3270" s="68">
        <v>9</v>
      </c>
      <c r="I3270" s="68"/>
    </row>
    <row r="3271" spans="2:9" x14ac:dyDescent="0.3">
      <c r="B3271" s="89" t="s">
        <v>12752</v>
      </c>
      <c r="C3271" s="90" t="s">
        <v>12753</v>
      </c>
      <c r="D3271" s="91" t="s">
        <v>6249</v>
      </c>
      <c r="E3271" s="92">
        <v>213.97</v>
      </c>
      <c r="F3271" s="92">
        <v>18.2</v>
      </c>
      <c r="G3271" s="92">
        <v>232.17</v>
      </c>
      <c r="H3271" s="68">
        <v>9</v>
      </c>
      <c r="I3271" s="68"/>
    </row>
    <row r="3272" spans="2:9" x14ac:dyDescent="0.3">
      <c r="B3272" s="89" t="s">
        <v>12754</v>
      </c>
      <c r="C3272" s="90" t="s">
        <v>12755</v>
      </c>
      <c r="D3272" s="91" t="s">
        <v>6249</v>
      </c>
      <c r="E3272" s="92">
        <v>354.47</v>
      </c>
      <c r="F3272" s="92">
        <v>18.2</v>
      </c>
      <c r="G3272" s="92">
        <v>372.67</v>
      </c>
      <c r="H3272" s="68">
        <v>9</v>
      </c>
      <c r="I3272" s="68"/>
    </row>
    <row r="3273" spans="2:9" x14ac:dyDescent="0.3">
      <c r="B3273" s="89" t="s">
        <v>12756</v>
      </c>
      <c r="C3273" s="90" t="s">
        <v>12757</v>
      </c>
      <c r="D3273" s="91" t="s">
        <v>6249</v>
      </c>
      <c r="E3273" s="92">
        <v>358.72</v>
      </c>
      <c r="F3273" s="92">
        <v>18.2</v>
      </c>
      <c r="G3273" s="92">
        <v>376.92</v>
      </c>
      <c r="H3273" s="68">
        <v>9</v>
      </c>
      <c r="I3273" s="68"/>
    </row>
    <row r="3274" spans="2:9" x14ac:dyDescent="0.3">
      <c r="B3274" s="89" t="s">
        <v>12758</v>
      </c>
      <c r="C3274" s="90" t="s">
        <v>12759</v>
      </c>
      <c r="D3274" s="91" t="s">
        <v>6249</v>
      </c>
      <c r="E3274" s="92">
        <v>767.56</v>
      </c>
      <c r="F3274" s="92">
        <v>18.2</v>
      </c>
      <c r="G3274" s="92">
        <v>785.76</v>
      </c>
      <c r="H3274" s="68">
        <v>9</v>
      </c>
      <c r="I3274" s="68"/>
    </row>
    <row r="3275" spans="2:9" x14ac:dyDescent="0.3">
      <c r="B3275" s="89" t="s">
        <v>12760</v>
      </c>
      <c r="C3275" s="90" t="s">
        <v>12761</v>
      </c>
      <c r="D3275" s="91" t="s">
        <v>6249</v>
      </c>
      <c r="E3275" s="92">
        <v>179.49</v>
      </c>
      <c r="F3275" s="92">
        <v>14.56</v>
      </c>
      <c r="G3275" s="92">
        <v>194.05</v>
      </c>
      <c r="H3275" s="68">
        <v>9</v>
      </c>
      <c r="I3275" s="68"/>
    </row>
    <row r="3276" spans="2:9" x14ac:dyDescent="0.3">
      <c r="B3276" s="89" t="s">
        <v>12762</v>
      </c>
      <c r="C3276" s="90" t="s">
        <v>12763</v>
      </c>
      <c r="D3276" s="91" t="s">
        <v>6249</v>
      </c>
      <c r="E3276" s="92">
        <v>176.41</v>
      </c>
      <c r="F3276" s="92">
        <v>14.56</v>
      </c>
      <c r="G3276" s="92">
        <v>190.97</v>
      </c>
      <c r="H3276" s="68">
        <v>9</v>
      </c>
      <c r="I3276" s="68"/>
    </row>
    <row r="3277" spans="2:9" x14ac:dyDescent="0.3">
      <c r="B3277" s="89" t="s">
        <v>12764</v>
      </c>
      <c r="C3277" s="90" t="s">
        <v>12765</v>
      </c>
      <c r="D3277" s="91" t="s">
        <v>6249</v>
      </c>
      <c r="E3277" s="92">
        <v>198.46</v>
      </c>
      <c r="F3277" s="92">
        <v>18.2</v>
      </c>
      <c r="G3277" s="92">
        <v>216.66</v>
      </c>
      <c r="H3277" s="68">
        <v>9</v>
      </c>
      <c r="I3277" s="68"/>
    </row>
    <row r="3278" spans="2:9" x14ac:dyDescent="0.3">
      <c r="B3278" s="89" t="s">
        <v>12766</v>
      </c>
      <c r="C3278" s="90" t="s">
        <v>12767</v>
      </c>
      <c r="D3278" s="91" t="s">
        <v>6249</v>
      </c>
      <c r="E3278" s="92">
        <v>489.7</v>
      </c>
      <c r="F3278" s="92">
        <v>18.2</v>
      </c>
      <c r="G3278" s="92">
        <v>507.9</v>
      </c>
      <c r="H3278" s="68">
        <v>9</v>
      </c>
      <c r="I3278" s="68"/>
    </row>
    <row r="3279" spans="2:9" x14ac:dyDescent="0.3">
      <c r="B3279" s="89" t="s">
        <v>12768</v>
      </c>
      <c r="C3279" s="90" t="s">
        <v>12769</v>
      </c>
      <c r="D3279" s="91" t="s">
        <v>6249</v>
      </c>
      <c r="E3279" s="92">
        <v>785.28</v>
      </c>
      <c r="F3279" s="92">
        <v>18.2</v>
      </c>
      <c r="G3279" s="92">
        <v>803.48</v>
      </c>
      <c r="H3279" s="68">
        <v>9</v>
      </c>
      <c r="I3279" s="68"/>
    </row>
    <row r="3280" spans="2:9" x14ac:dyDescent="0.3">
      <c r="B3280" s="89" t="s">
        <v>12770</v>
      </c>
      <c r="C3280" s="90" t="s">
        <v>12771</v>
      </c>
      <c r="D3280" s="91" t="s">
        <v>6249</v>
      </c>
      <c r="E3280" s="92">
        <v>253.42</v>
      </c>
      <c r="F3280" s="92">
        <v>14.56</v>
      </c>
      <c r="G3280" s="92">
        <v>267.98</v>
      </c>
      <c r="H3280" s="68">
        <v>9</v>
      </c>
      <c r="I3280" s="68"/>
    </row>
    <row r="3281" spans="2:9" x14ac:dyDescent="0.3">
      <c r="B3281" s="89" t="s">
        <v>12772</v>
      </c>
      <c r="C3281" s="90" t="s">
        <v>12773</v>
      </c>
      <c r="D3281" s="91" t="s">
        <v>6249</v>
      </c>
      <c r="E3281" s="92">
        <v>282.60000000000002</v>
      </c>
      <c r="F3281" s="92">
        <v>14.56</v>
      </c>
      <c r="G3281" s="92">
        <v>297.16000000000003</v>
      </c>
      <c r="H3281" s="68">
        <v>9</v>
      </c>
      <c r="I3281" s="68"/>
    </row>
    <row r="3282" spans="2:9" x14ac:dyDescent="0.3">
      <c r="B3282" s="89" t="s">
        <v>12774</v>
      </c>
      <c r="C3282" s="90" t="s">
        <v>12775</v>
      </c>
      <c r="D3282" s="91" t="s">
        <v>6249</v>
      </c>
      <c r="E3282" s="92">
        <v>307.85000000000002</v>
      </c>
      <c r="F3282" s="92">
        <v>14.56</v>
      </c>
      <c r="G3282" s="92">
        <v>322.41000000000003</v>
      </c>
      <c r="H3282" s="68">
        <v>9</v>
      </c>
      <c r="I3282" s="68"/>
    </row>
    <row r="3283" spans="2:9" x14ac:dyDescent="0.3">
      <c r="B3283" s="89" t="s">
        <v>12776</v>
      </c>
      <c r="C3283" s="90" t="s">
        <v>12777</v>
      </c>
      <c r="D3283" s="91" t="s">
        <v>6249</v>
      </c>
      <c r="E3283" s="92">
        <v>369.06</v>
      </c>
      <c r="F3283" s="92">
        <v>18.2</v>
      </c>
      <c r="G3283" s="92">
        <v>387.26</v>
      </c>
      <c r="H3283" s="68">
        <v>9</v>
      </c>
      <c r="I3283" s="68"/>
    </row>
    <row r="3284" spans="2:9" x14ac:dyDescent="0.3">
      <c r="B3284" s="89" t="s">
        <v>12778</v>
      </c>
      <c r="C3284" s="90" t="s">
        <v>12779</v>
      </c>
      <c r="D3284" s="91" t="s">
        <v>6249</v>
      </c>
      <c r="E3284" s="92">
        <v>371.28</v>
      </c>
      <c r="F3284" s="92">
        <v>18.2</v>
      </c>
      <c r="G3284" s="92">
        <v>389.48</v>
      </c>
      <c r="H3284" s="68">
        <v>9</v>
      </c>
      <c r="I3284" s="68"/>
    </row>
    <row r="3285" spans="2:9" x14ac:dyDescent="0.3">
      <c r="B3285" s="89" t="s">
        <v>12780</v>
      </c>
      <c r="C3285" s="90" t="s">
        <v>12781</v>
      </c>
      <c r="D3285" s="91" t="s">
        <v>6249</v>
      </c>
      <c r="E3285" s="92">
        <v>879.26</v>
      </c>
      <c r="F3285" s="92">
        <v>18.2</v>
      </c>
      <c r="G3285" s="92">
        <v>897.46</v>
      </c>
      <c r="H3285" s="68">
        <v>9</v>
      </c>
      <c r="I3285" s="68"/>
    </row>
    <row r="3286" spans="2:9" ht="28.8" x14ac:dyDescent="0.3">
      <c r="B3286" s="89" t="s">
        <v>12782</v>
      </c>
      <c r="C3286" s="90" t="s">
        <v>12783</v>
      </c>
      <c r="D3286" s="91" t="s">
        <v>6249</v>
      </c>
      <c r="E3286" s="92">
        <v>237.76</v>
      </c>
      <c r="F3286" s="92">
        <v>18.2</v>
      </c>
      <c r="G3286" s="92">
        <v>255.96</v>
      </c>
      <c r="H3286" s="68">
        <v>9</v>
      </c>
      <c r="I3286" s="68"/>
    </row>
    <row r="3287" spans="2:9" ht="28.8" x14ac:dyDescent="0.3">
      <c r="B3287" s="89" t="s">
        <v>12784</v>
      </c>
      <c r="C3287" s="90" t="s">
        <v>12785</v>
      </c>
      <c r="D3287" s="91" t="s">
        <v>6249</v>
      </c>
      <c r="E3287" s="92">
        <v>610.55999999999995</v>
      </c>
      <c r="F3287" s="92">
        <v>18.2</v>
      </c>
      <c r="G3287" s="92">
        <v>628.76</v>
      </c>
      <c r="H3287" s="68">
        <v>9</v>
      </c>
      <c r="I3287" s="68"/>
    </row>
    <row r="3288" spans="2:9" x14ac:dyDescent="0.3">
      <c r="B3288" s="89" t="s">
        <v>12786</v>
      </c>
      <c r="C3288" s="90" t="s">
        <v>12787</v>
      </c>
      <c r="D3288" s="91" t="s">
        <v>6249</v>
      </c>
      <c r="E3288" s="92">
        <v>185.76</v>
      </c>
      <c r="F3288" s="92">
        <v>14.56</v>
      </c>
      <c r="G3288" s="92">
        <v>200.32</v>
      </c>
      <c r="H3288" s="68">
        <v>9</v>
      </c>
      <c r="I3288" s="68"/>
    </row>
    <row r="3289" spans="2:9" x14ac:dyDescent="0.3">
      <c r="B3289" s="89" t="s">
        <v>12788</v>
      </c>
      <c r="C3289" s="90" t="s">
        <v>12789</v>
      </c>
      <c r="D3289" s="91" t="s">
        <v>6249</v>
      </c>
      <c r="E3289" s="92">
        <v>224.29</v>
      </c>
      <c r="F3289" s="92">
        <v>18.2</v>
      </c>
      <c r="G3289" s="92">
        <v>242.49</v>
      </c>
      <c r="H3289" s="68">
        <v>9</v>
      </c>
      <c r="I3289" s="68"/>
    </row>
    <row r="3290" spans="2:9" x14ac:dyDescent="0.3">
      <c r="B3290" s="89" t="s">
        <v>12790</v>
      </c>
      <c r="C3290" s="90" t="s">
        <v>12791</v>
      </c>
      <c r="D3290" s="91" t="s">
        <v>6249</v>
      </c>
      <c r="E3290" s="92">
        <v>244.25</v>
      </c>
      <c r="F3290" s="92">
        <v>18.2</v>
      </c>
      <c r="G3290" s="92">
        <v>262.45</v>
      </c>
      <c r="H3290" s="68">
        <v>9</v>
      </c>
      <c r="I3290" s="68"/>
    </row>
    <row r="3291" spans="2:9" x14ac:dyDescent="0.3">
      <c r="B3291" s="89" t="s">
        <v>12792</v>
      </c>
      <c r="C3291" s="90" t="s">
        <v>12793</v>
      </c>
      <c r="D3291" s="91" t="s">
        <v>6249</v>
      </c>
      <c r="E3291" s="92">
        <v>265.89999999999998</v>
      </c>
      <c r="F3291" s="92">
        <v>18.2</v>
      </c>
      <c r="G3291" s="92">
        <v>284.10000000000002</v>
      </c>
      <c r="H3291" s="68">
        <v>9</v>
      </c>
      <c r="I3291" s="68"/>
    </row>
    <row r="3292" spans="2:9" x14ac:dyDescent="0.3">
      <c r="B3292" s="89" t="s">
        <v>12794</v>
      </c>
      <c r="C3292" s="90" t="s">
        <v>12795</v>
      </c>
      <c r="D3292" s="91" t="s">
        <v>6249</v>
      </c>
      <c r="E3292" s="92">
        <v>623.78</v>
      </c>
      <c r="F3292" s="92">
        <v>18.2</v>
      </c>
      <c r="G3292" s="92">
        <v>641.98</v>
      </c>
      <c r="H3292" s="68">
        <v>9</v>
      </c>
      <c r="I3292" s="68"/>
    </row>
    <row r="3293" spans="2:9" x14ac:dyDescent="0.3">
      <c r="B3293" s="89" t="s">
        <v>12796</v>
      </c>
      <c r="C3293" s="90" t="s">
        <v>12797</v>
      </c>
      <c r="D3293" s="91" t="s">
        <v>6249</v>
      </c>
      <c r="E3293" s="92">
        <v>615.36</v>
      </c>
      <c r="F3293" s="92">
        <v>18.2</v>
      </c>
      <c r="G3293" s="92">
        <v>633.55999999999995</v>
      </c>
      <c r="H3293" s="68">
        <v>9</v>
      </c>
      <c r="I3293" s="68"/>
    </row>
    <row r="3294" spans="2:9" x14ac:dyDescent="0.3">
      <c r="B3294" s="89" t="s">
        <v>12798</v>
      </c>
      <c r="C3294" s="90" t="s">
        <v>12799</v>
      </c>
      <c r="D3294" s="91" t="s">
        <v>6249</v>
      </c>
      <c r="E3294" s="92">
        <v>631.12</v>
      </c>
      <c r="F3294" s="92">
        <v>18.2</v>
      </c>
      <c r="G3294" s="92">
        <v>649.32000000000005</v>
      </c>
      <c r="H3294" s="68">
        <v>9</v>
      </c>
      <c r="I3294" s="68"/>
    </row>
    <row r="3295" spans="2:9" x14ac:dyDescent="0.3">
      <c r="B3295" s="89" t="s">
        <v>12800</v>
      </c>
      <c r="C3295" s="90" t="s">
        <v>12801</v>
      </c>
      <c r="D3295" s="91" t="s">
        <v>6249</v>
      </c>
      <c r="E3295" s="92">
        <v>655.87</v>
      </c>
      <c r="F3295" s="92">
        <v>18.2</v>
      </c>
      <c r="G3295" s="92">
        <v>674.07</v>
      </c>
      <c r="H3295" s="68">
        <v>9</v>
      </c>
      <c r="I3295" s="68"/>
    </row>
    <row r="3296" spans="2:9" x14ac:dyDescent="0.3">
      <c r="B3296" s="89" t="s">
        <v>12802</v>
      </c>
      <c r="C3296" s="90" t="s">
        <v>12803</v>
      </c>
      <c r="D3296" s="91" t="s">
        <v>6249</v>
      </c>
      <c r="E3296" s="92">
        <v>1220.01</v>
      </c>
      <c r="F3296" s="92">
        <v>18.2</v>
      </c>
      <c r="G3296" s="92">
        <v>1238.21</v>
      </c>
      <c r="H3296" s="68">
        <v>9</v>
      </c>
      <c r="I3296" s="68"/>
    </row>
    <row r="3297" spans="2:9" x14ac:dyDescent="0.3">
      <c r="B3297" s="89" t="s">
        <v>12804</v>
      </c>
      <c r="C3297" s="90" t="s">
        <v>12805</v>
      </c>
      <c r="D3297" s="91" t="s">
        <v>6249</v>
      </c>
      <c r="E3297" s="92">
        <v>633.19000000000005</v>
      </c>
      <c r="F3297" s="92">
        <v>14.56</v>
      </c>
      <c r="G3297" s="92">
        <v>647.75</v>
      </c>
      <c r="H3297" s="68">
        <v>9</v>
      </c>
      <c r="I3297" s="68"/>
    </row>
    <row r="3298" spans="2:9" x14ac:dyDescent="0.3">
      <c r="B3298" s="89" t="s">
        <v>12806</v>
      </c>
      <c r="C3298" s="90" t="s">
        <v>12807</v>
      </c>
      <c r="D3298" s="91" t="s">
        <v>6249</v>
      </c>
      <c r="E3298" s="92">
        <v>779.96</v>
      </c>
      <c r="F3298" s="92">
        <v>18.2</v>
      </c>
      <c r="G3298" s="92">
        <v>798.16</v>
      </c>
      <c r="H3298" s="68">
        <v>9</v>
      </c>
      <c r="I3298" s="68"/>
    </row>
    <row r="3299" spans="2:9" x14ac:dyDescent="0.3">
      <c r="B3299" s="89" t="s">
        <v>12808</v>
      </c>
      <c r="C3299" s="90" t="s">
        <v>12809</v>
      </c>
      <c r="D3299" s="91" t="s">
        <v>6249</v>
      </c>
      <c r="E3299" s="92">
        <v>1051.8399999999999</v>
      </c>
      <c r="F3299" s="92">
        <v>18.2</v>
      </c>
      <c r="G3299" s="92">
        <v>1070.04</v>
      </c>
      <c r="H3299" s="68">
        <v>9</v>
      </c>
      <c r="I3299" s="68"/>
    </row>
    <row r="3300" spans="2:9" x14ac:dyDescent="0.3">
      <c r="B3300" s="89" t="s">
        <v>12810</v>
      </c>
      <c r="C3300" s="90" t="s">
        <v>12811</v>
      </c>
      <c r="D3300" s="91" t="s">
        <v>6249</v>
      </c>
      <c r="E3300" s="92">
        <v>1484.73</v>
      </c>
      <c r="F3300" s="92">
        <v>18.2</v>
      </c>
      <c r="G3300" s="92">
        <v>1502.93</v>
      </c>
      <c r="H3300" s="68">
        <v>9</v>
      </c>
      <c r="I3300" s="68"/>
    </row>
    <row r="3301" spans="2:9" x14ac:dyDescent="0.3">
      <c r="B3301" s="89" t="s">
        <v>12812</v>
      </c>
      <c r="C3301" s="90" t="s">
        <v>12813</v>
      </c>
      <c r="D3301" s="91" t="s">
        <v>6249</v>
      </c>
      <c r="E3301" s="92">
        <v>2704.59</v>
      </c>
      <c r="F3301" s="92">
        <v>18.2</v>
      </c>
      <c r="G3301" s="92">
        <v>2722.79</v>
      </c>
      <c r="H3301" s="68">
        <v>9</v>
      </c>
      <c r="I3301" s="68"/>
    </row>
    <row r="3302" spans="2:9" ht="28.8" x14ac:dyDescent="0.3">
      <c r="B3302" s="89" t="s">
        <v>12814</v>
      </c>
      <c r="C3302" s="90" t="s">
        <v>12815</v>
      </c>
      <c r="D3302" s="91" t="s">
        <v>6249</v>
      </c>
      <c r="E3302" s="92">
        <v>488.32</v>
      </c>
      <c r="F3302" s="92">
        <v>14.56</v>
      </c>
      <c r="G3302" s="92">
        <v>502.88</v>
      </c>
      <c r="H3302" s="68">
        <v>9</v>
      </c>
      <c r="I3302" s="68"/>
    </row>
    <row r="3303" spans="2:9" ht="28.8" x14ac:dyDescent="0.3">
      <c r="B3303" s="89" t="s">
        <v>12816</v>
      </c>
      <c r="C3303" s="90" t="s">
        <v>12817</v>
      </c>
      <c r="D3303" s="91" t="s">
        <v>6249</v>
      </c>
      <c r="E3303" s="92">
        <v>447.29</v>
      </c>
      <c r="F3303" s="92">
        <v>14.56</v>
      </c>
      <c r="G3303" s="92">
        <v>461.85</v>
      </c>
      <c r="H3303" s="68">
        <v>9</v>
      </c>
      <c r="I3303" s="68"/>
    </row>
    <row r="3304" spans="2:9" ht="28.8" x14ac:dyDescent="0.3">
      <c r="B3304" s="89" t="s">
        <v>12818</v>
      </c>
      <c r="C3304" s="90" t="s">
        <v>12819</v>
      </c>
      <c r="D3304" s="91" t="s">
        <v>6249</v>
      </c>
      <c r="E3304" s="92">
        <v>554.66999999999996</v>
      </c>
      <c r="F3304" s="92">
        <v>18.2</v>
      </c>
      <c r="G3304" s="92">
        <v>572.87</v>
      </c>
      <c r="H3304" s="68">
        <v>9</v>
      </c>
      <c r="I3304" s="68"/>
    </row>
    <row r="3305" spans="2:9" ht="28.8" x14ac:dyDescent="0.3">
      <c r="B3305" s="89" t="s">
        <v>12820</v>
      </c>
      <c r="C3305" s="90" t="s">
        <v>12821</v>
      </c>
      <c r="D3305" s="91" t="s">
        <v>6249</v>
      </c>
      <c r="E3305" s="92">
        <v>784.59</v>
      </c>
      <c r="F3305" s="92">
        <v>18.2</v>
      </c>
      <c r="G3305" s="92">
        <v>802.79</v>
      </c>
      <c r="H3305" s="68">
        <v>9</v>
      </c>
      <c r="I3305" s="68"/>
    </row>
    <row r="3306" spans="2:9" x14ac:dyDescent="0.3">
      <c r="B3306" s="89" t="s">
        <v>12822</v>
      </c>
      <c r="C3306" s="90" t="s">
        <v>12823</v>
      </c>
      <c r="D3306" s="91" t="s">
        <v>6249</v>
      </c>
      <c r="E3306" s="92">
        <v>331.1</v>
      </c>
      <c r="F3306" s="92">
        <v>18.2</v>
      </c>
      <c r="G3306" s="92">
        <v>349.3</v>
      </c>
      <c r="H3306" s="68">
        <v>9</v>
      </c>
      <c r="I3306" s="68"/>
    </row>
    <row r="3307" spans="2:9" x14ac:dyDescent="0.3">
      <c r="B3307" s="89" t="s">
        <v>12824</v>
      </c>
      <c r="C3307" s="90" t="s">
        <v>12825</v>
      </c>
      <c r="D3307" s="91" t="s">
        <v>6249</v>
      </c>
      <c r="E3307" s="92">
        <v>766.16</v>
      </c>
      <c r="F3307" s="92">
        <v>18.2</v>
      </c>
      <c r="G3307" s="92">
        <v>784.36</v>
      </c>
      <c r="H3307" s="68">
        <v>9</v>
      </c>
      <c r="I3307" s="68"/>
    </row>
    <row r="3308" spans="2:9" x14ac:dyDescent="0.3">
      <c r="B3308" s="89" t="s">
        <v>12826</v>
      </c>
      <c r="C3308" s="90" t="s">
        <v>12827</v>
      </c>
      <c r="D3308" s="91" t="s">
        <v>6249</v>
      </c>
      <c r="E3308" s="92">
        <v>678.13</v>
      </c>
      <c r="F3308" s="92">
        <v>18.2</v>
      </c>
      <c r="G3308" s="92">
        <v>696.33</v>
      </c>
      <c r="H3308" s="68">
        <v>9</v>
      </c>
      <c r="I3308" s="68"/>
    </row>
    <row r="3309" spans="2:9" x14ac:dyDescent="0.3">
      <c r="B3309" s="89" t="s">
        <v>12828</v>
      </c>
      <c r="C3309" s="90" t="s">
        <v>12829</v>
      </c>
      <c r="D3309" s="91" t="s">
        <v>6249</v>
      </c>
      <c r="E3309" s="92">
        <v>998.39</v>
      </c>
      <c r="F3309" s="92">
        <v>18.2</v>
      </c>
      <c r="G3309" s="92">
        <v>1016.59</v>
      </c>
      <c r="H3309" s="68">
        <v>9</v>
      </c>
      <c r="I3309" s="68"/>
    </row>
    <row r="3310" spans="2:9" x14ac:dyDescent="0.3">
      <c r="B3310" s="89" t="s">
        <v>12830</v>
      </c>
      <c r="C3310" s="90" t="s">
        <v>12831</v>
      </c>
      <c r="D3310" s="91" t="s">
        <v>6249</v>
      </c>
      <c r="E3310" s="92">
        <v>2090.0300000000002</v>
      </c>
      <c r="F3310" s="92">
        <v>18.2</v>
      </c>
      <c r="G3310" s="92">
        <v>2108.23</v>
      </c>
      <c r="H3310" s="68">
        <v>9</v>
      </c>
      <c r="I3310" s="68"/>
    </row>
    <row r="3311" spans="2:9" x14ac:dyDescent="0.3">
      <c r="B3311" s="89" t="s">
        <v>12832</v>
      </c>
      <c r="C3311" s="90" t="s">
        <v>12833</v>
      </c>
      <c r="D3311" s="91" t="s">
        <v>6249</v>
      </c>
      <c r="E3311" s="92">
        <v>3810.76</v>
      </c>
      <c r="F3311" s="92">
        <v>18.2</v>
      </c>
      <c r="G3311" s="92">
        <v>3828.96</v>
      </c>
      <c r="H3311" s="68">
        <v>9</v>
      </c>
      <c r="I3311" s="68"/>
    </row>
    <row r="3312" spans="2:9" x14ac:dyDescent="0.3">
      <c r="B3312" s="89" t="s">
        <v>12834</v>
      </c>
      <c r="C3312" s="90" t="s">
        <v>12835</v>
      </c>
      <c r="D3312" s="91"/>
      <c r="E3312" s="92"/>
      <c r="F3312" s="92"/>
      <c r="G3312" s="92"/>
      <c r="H3312" s="68">
        <v>5</v>
      </c>
      <c r="I3312" s="68"/>
    </row>
    <row r="3313" spans="2:9" x14ac:dyDescent="0.3">
      <c r="B3313" s="89" t="s">
        <v>12836</v>
      </c>
      <c r="C3313" s="90" t="s">
        <v>12837</v>
      </c>
      <c r="D3313" s="91" t="s">
        <v>6357</v>
      </c>
      <c r="E3313" s="92">
        <v>8.81</v>
      </c>
      <c r="F3313" s="92">
        <v>6.01</v>
      </c>
      <c r="G3313" s="92">
        <v>14.82</v>
      </c>
      <c r="H3313" s="68">
        <v>9</v>
      </c>
      <c r="I3313" s="68"/>
    </row>
    <row r="3314" spans="2:9" x14ac:dyDescent="0.3">
      <c r="B3314" s="89" t="s">
        <v>12838</v>
      </c>
      <c r="C3314" s="90" t="s">
        <v>12839</v>
      </c>
      <c r="D3314" s="91" t="s">
        <v>6357</v>
      </c>
      <c r="E3314" s="92">
        <v>11.98</v>
      </c>
      <c r="F3314" s="92">
        <v>6.01</v>
      </c>
      <c r="G3314" s="92">
        <v>17.989999999999998</v>
      </c>
      <c r="H3314" s="68">
        <v>9</v>
      </c>
      <c r="I3314" s="68"/>
    </row>
    <row r="3315" spans="2:9" x14ac:dyDescent="0.3">
      <c r="B3315" s="89" t="s">
        <v>12840</v>
      </c>
      <c r="C3315" s="90" t="s">
        <v>12841</v>
      </c>
      <c r="D3315" s="91" t="s">
        <v>6357</v>
      </c>
      <c r="E3315" s="92">
        <v>14.19</v>
      </c>
      <c r="F3315" s="92">
        <v>6.01</v>
      </c>
      <c r="G3315" s="92">
        <v>20.2</v>
      </c>
      <c r="H3315" s="68">
        <v>9</v>
      </c>
      <c r="I3315" s="68"/>
    </row>
    <row r="3316" spans="2:9" x14ac:dyDescent="0.3">
      <c r="B3316" s="89" t="s">
        <v>12842</v>
      </c>
      <c r="C3316" s="90" t="s">
        <v>12843</v>
      </c>
      <c r="D3316" s="91" t="s">
        <v>6357</v>
      </c>
      <c r="E3316" s="92">
        <v>18.899999999999999</v>
      </c>
      <c r="F3316" s="92">
        <v>9.1</v>
      </c>
      <c r="G3316" s="92">
        <v>28</v>
      </c>
      <c r="H3316" s="68">
        <v>9</v>
      </c>
      <c r="I3316" s="68"/>
    </row>
    <row r="3317" spans="2:9" x14ac:dyDescent="0.3">
      <c r="B3317" s="89" t="s">
        <v>12844</v>
      </c>
      <c r="C3317" s="90" t="s">
        <v>12845</v>
      </c>
      <c r="D3317" s="91" t="s">
        <v>6357</v>
      </c>
      <c r="E3317" s="92">
        <v>25.94</v>
      </c>
      <c r="F3317" s="92">
        <v>9.1</v>
      </c>
      <c r="G3317" s="92">
        <v>35.04</v>
      </c>
      <c r="H3317" s="68">
        <v>9</v>
      </c>
      <c r="I3317" s="68"/>
    </row>
    <row r="3318" spans="2:9" x14ac:dyDescent="0.3">
      <c r="B3318" s="89" t="s">
        <v>12846</v>
      </c>
      <c r="C3318" s="90" t="s">
        <v>12847</v>
      </c>
      <c r="D3318" s="91" t="s">
        <v>6357</v>
      </c>
      <c r="E3318" s="92">
        <v>33.479999999999997</v>
      </c>
      <c r="F3318" s="92">
        <v>9.1</v>
      </c>
      <c r="G3318" s="92">
        <v>42.58</v>
      </c>
      <c r="H3318" s="68">
        <v>9</v>
      </c>
      <c r="I3318" s="68"/>
    </row>
    <row r="3319" spans="2:9" x14ac:dyDescent="0.3">
      <c r="B3319" s="89" t="s">
        <v>12848</v>
      </c>
      <c r="C3319" s="90" t="s">
        <v>12849</v>
      </c>
      <c r="D3319" s="91" t="s">
        <v>6357</v>
      </c>
      <c r="E3319" s="92">
        <v>38.42</v>
      </c>
      <c r="F3319" s="92">
        <v>9.1</v>
      </c>
      <c r="G3319" s="92">
        <v>47.52</v>
      </c>
      <c r="H3319" s="68">
        <v>9</v>
      </c>
      <c r="I3319" s="68"/>
    </row>
    <row r="3320" spans="2:9" x14ac:dyDescent="0.3">
      <c r="B3320" s="89" t="s">
        <v>12850</v>
      </c>
      <c r="C3320" s="90" t="s">
        <v>12851</v>
      </c>
      <c r="D3320" s="91"/>
      <c r="E3320" s="92"/>
      <c r="F3320" s="92"/>
      <c r="G3320" s="92"/>
      <c r="H3320" s="68">
        <v>5</v>
      </c>
      <c r="I3320" s="68"/>
    </row>
    <row r="3321" spans="2:9" ht="28.8" x14ac:dyDescent="0.3">
      <c r="B3321" s="89" t="s">
        <v>12852</v>
      </c>
      <c r="C3321" s="90" t="s">
        <v>12853</v>
      </c>
      <c r="D3321" s="91" t="s">
        <v>6357</v>
      </c>
      <c r="E3321" s="92">
        <v>45.69</v>
      </c>
      <c r="F3321" s="92">
        <v>13.1</v>
      </c>
      <c r="G3321" s="92">
        <v>58.79</v>
      </c>
      <c r="H3321" s="68">
        <v>9</v>
      </c>
      <c r="I3321" s="68"/>
    </row>
    <row r="3322" spans="2:9" ht="28.8" x14ac:dyDescent="0.3">
      <c r="B3322" s="89" t="s">
        <v>12854</v>
      </c>
      <c r="C3322" s="90" t="s">
        <v>12855</v>
      </c>
      <c r="D3322" s="91" t="s">
        <v>6357</v>
      </c>
      <c r="E3322" s="92">
        <v>64.87</v>
      </c>
      <c r="F3322" s="92">
        <v>13.1</v>
      </c>
      <c r="G3322" s="92">
        <v>77.97</v>
      </c>
      <c r="H3322" s="68">
        <v>9</v>
      </c>
      <c r="I3322" s="68"/>
    </row>
    <row r="3323" spans="2:9" ht="28.8" x14ac:dyDescent="0.3">
      <c r="B3323" s="89" t="s">
        <v>12856</v>
      </c>
      <c r="C3323" s="90" t="s">
        <v>12857</v>
      </c>
      <c r="D3323" s="91" t="s">
        <v>6357</v>
      </c>
      <c r="E3323" s="92">
        <v>78.91</v>
      </c>
      <c r="F3323" s="92">
        <v>13.1</v>
      </c>
      <c r="G3323" s="92">
        <v>92.01</v>
      </c>
      <c r="H3323" s="68">
        <v>9</v>
      </c>
      <c r="I3323" s="68"/>
    </row>
    <row r="3324" spans="2:9" ht="28.8" x14ac:dyDescent="0.3">
      <c r="B3324" s="89" t="s">
        <v>12858</v>
      </c>
      <c r="C3324" s="90" t="s">
        <v>12859</v>
      </c>
      <c r="D3324" s="91" t="s">
        <v>6357</v>
      </c>
      <c r="E3324" s="92">
        <v>99.07</v>
      </c>
      <c r="F3324" s="92">
        <v>13.1</v>
      </c>
      <c r="G3324" s="92">
        <v>112.17</v>
      </c>
      <c r="H3324" s="68">
        <v>9</v>
      </c>
      <c r="I3324" s="68"/>
    </row>
    <row r="3325" spans="2:9" ht="28.8" x14ac:dyDescent="0.3">
      <c r="B3325" s="89" t="s">
        <v>12860</v>
      </c>
      <c r="C3325" s="90" t="s">
        <v>12861</v>
      </c>
      <c r="D3325" s="91" t="s">
        <v>6357</v>
      </c>
      <c r="E3325" s="92">
        <v>116.18</v>
      </c>
      <c r="F3325" s="92">
        <v>13.1</v>
      </c>
      <c r="G3325" s="92">
        <v>129.28</v>
      </c>
      <c r="H3325" s="68">
        <v>9</v>
      </c>
      <c r="I3325" s="68"/>
    </row>
    <row r="3326" spans="2:9" ht="28.8" x14ac:dyDescent="0.3">
      <c r="B3326" s="89" t="s">
        <v>12862</v>
      </c>
      <c r="C3326" s="90" t="s">
        <v>12863</v>
      </c>
      <c r="D3326" s="91" t="s">
        <v>6357</v>
      </c>
      <c r="E3326" s="92">
        <v>132.38</v>
      </c>
      <c r="F3326" s="92">
        <v>13.1</v>
      </c>
      <c r="G3326" s="92">
        <v>145.47999999999999</v>
      </c>
      <c r="H3326" s="68">
        <v>9</v>
      </c>
      <c r="I3326" s="68"/>
    </row>
    <row r="3327" spans="2:9" ht="28.8" x14ac:dyDescent="0.3">
      <c r="B3327" s="89" t="s">
        <v>12864</v>
      </c>
      <c r="C3327" s="90" t="s">
        <v>12865</v>
      </c>
      <c r="D3327" s="91" t="s">
        <v>6357</v>
      </c>
      <c r="E3327" s="92">
        <v>151.34</v>
      </c>
      <c r="F3327" s="92">
        <v>13.1</v>
      </c>
      <c r="G3327" s="92">
        <v>164.44</v>
      </c>
      <c r="H3327" s="68">
        <v>9</v>
      </c>
      <c r="I3327" s="68"/>
    </row>
    <row r="3328" spans="2:9" ht="28.8" x14ac:dyDescent="0.3">
      <c r="B3328" s="89" t="s">
        <v>12866</v>
      </c>
      <c r="C3328" s="90" t="s">
        <v>12867</v>
      </c>
      <c r="D3328" s="91" t="s">
        <v>6357</v>
      </c>
      <c r="E3328" s="92">
        <v>170.82</v>
      </c>
      <c r="F3328" s="92">
        <v>13.1</v>
      </c>
      <c r="G3328" s="92">
        <v>183.92</v>
      </c>
      <c r="H3328" s="68">
        <v>9</v>
      </c>
      <c r="I3328" s="68"/>
    </row>
    <row r="3329" spans="2:9" ht="28.8" x14ac:dyDescent="0.3">
      <c r="B3329" s="89" t="s">
        <v>12868</v>
      </c>
      <c r="C3329" s="90" t="s">
        <v>12869</v>
      </c>
      <c r="D3329" s="91" t="s">
        <v>6357</v>
      </c>
      <c r="E3329" s="92">
        <v>187.3</v>
      </c>
      <c r="F3329" s="92">
        <v>13.1</v>
      </c>
      <c r="G3329" s="92">
        <v>200.4</v>
      </c>
      <c r="H3329" s="68">
        <v>9</v>
      </c>
      <c r="I3329" s="68"/>
    </row>
    <row r="3330" spans="2:9" ht="28.8" x14ac:dyDescent="0.3">
      <c r="B3330" s="89" t="s">
        <v>12870</v>
      </c>
      <c r="C3330" s="90" t="s">
        <v>12871</v>
      </c>
      <c r="D3330" s="91" t="s">
        <v>6357</v>
      </c>
      <c r="E3330" s="92">
        <v>203.14</v>
      </c>
      <c r="F3330" s="92">
        <v>13.1</v>
      </c>
      <c r="G3330" s="92">
        <v>216.24</v>
      </c>
      <c r="H3330" s="68">
        <v>9</v>
      </c>
      <c r="I3330" s="68"/>
    </row>
    <row r="3331" spans="2:9" ht="28.8" x14ac:dyDescent="0.3">
      <c r="B3331" s="89" t="s">
        <v>12872</v>
      </c>
      <c r="C3331" s="90" t="s">
        <v>12873</v>
      </c>
      <c r="D3331" s="91" t="s">
        <v>6357</v>
      </c>
      <c r="E3331" s="92">
        <v>223.8</v>
      </c>
      <c r="F3331" s="92">
        <v>13.1</v>
      </c>
      <c r="G3331" s="92">
        <v>236.9</v>
      </c>
      <c r="H3331" s="68">
        <v>9</v>
      </c>
      <c r="I3331" s="68"/>
    </row>
    <row r="3332" spans="2:9" x14ac:dyDescent="0.3">
      <c r="B3332" s="89" t="s">
        <v>12874</v>
      </c>
      <c r="C3332" s="90" t="s">
        <v>12875</v>
      </c>
      <c r="D3332" s="91"/>
      <c r="E3332" s="92"/>
      <c r="F3332" s="92"/>
      <c r="G3332" s="92"/>
      <c r="H3332" s="68">
        <v>5</v>
      </c>
      <c r="I3332" s="68"/>
    </row>
    <row r="3333" spans="2:9" ht="28.8" x14ac:dyDescent="0.3">
      <c r="B3333" s="89" t="s">
        <v>12876</v>
      </c>
      <c r="C3333" s="90" t="s">
        <v>12877</v>
      </c>
      <c r="D3333" s="91" t="s">
        <v>6357</v>
      </c>
      <c r="E3333" s="92">
        <v>50.54</v>
      </c>
      <c r="F3333" s="92">
        <v>12.73</v>
      </c>
      <c r="G3333" s="92">
        <v>63.27</v>
      </c>
      <c r="H3333" s="68">
        <v>9</v>
      </c>
      <c r="I3333" s="68"/>
    </row>
    <row r="3334" spans="2:9" ht="28.8" x14ac:dyDescent="0.3">
      <c r="B3334" s="89" t="s">
        <v>12878</v>
      </c>
      <c r="C3334" s="90" t="s">
        <v>12879</v>
      </c>
      <c r="D3334" s="91" t="s">
        <v>6357</v>
      </c>
      <c r="E3334" s="92">
        <v>60.74</v>
      </c>
      <c r="F3334" s="92">
        <v>12.73</v>
      </c>
      <c r="G3334" s="92">
        <v>73.47</v>
      </c>
      <c r="H3334" s="68">
        <v>9</v>
      </c>
      <c r="I3334" s="68"/>
    </row>
    <row r="3335" spans="2:9" ht="28.8" x14ac:dyDescent="0.3">
      <c r="B3335" s="89" t="s">
        <v>12880</v>
      </c>
      <c r="C3335" s="90" t="s">
        <v>12881</v>
      </c>
      <c r="D3335" s="91" t="s">
        <v>6357</v>
      </c>
      <c r="E3335" s="92">
        <v>65.209999999999994</v>
      </c>
      <c r="F3335" s="92">
        <v>12.73</v>
      </c>
      <c r="G3335" s="92">
        <v>77.94</v>
      </c>
      <c r="H3335" s="68">
        <v>9</v>
      </c>
      <c r="I3335" s="68"/>
    </row>
    <row r="3336" spans="2:9" ht="28.8" x14ac:dyDescent="0.3">
      <c r="B3336" s="89" t="s">
        <v>12882</v>
      </c>
      <c r="C3336" s="90" t="s">
        <v>12883</v>
      </c>
      <c r="D3336" s="91" t="s">
        <v>6357</v>
      </c>
      <c r="E3336" s="92">
        <v>130.21</v>
      </c>
      <c r="F3336" s="92">
        <v>19.09</v>
      </c>
      <c r="G3336" s="92">
        <v>149.30000000000001</v>
      </c>
      <c r="H3336" s="68">
        <v>9</v>
      </c>
      <c r="I3336" s="68"/>
    </row>
    <row r="3337" spans="2:9" x14ac:dyDescent="0.3">
      <c r="B3337" s="89" t="s">
        <v>12884</v>
      </c>
      <c r="C3337" s="90" t="s">
        <v>12885</v>
      </c>
      <c r="D3337" s="91" t="s">
        <v>6249</v>
      </c>
      <c r="E3337" s="92">
        <v>15.2</v>
      </c>
      <c r="F3337" s="92">
        <v>8.3699999999999992</v>
      </c>
      <c r="G3337" s="92">
        <v>23.57</v>
      </c>
      <c r="H3337" s="68">
        <v>9</v>
      </c>
      <c r="I3337" s="68"/>
    </row>
    <row r="3338" spans="2:9" ht="28.8" x14ac:dyDescent="0.3">
      <c r="B3338" s="89" t="s">
        <v>12886</v>
      </c>
      <c r="C3338" s="90" t="s">
        <v>12887</v>
      </c>
      <c r="D3338" s="91" t="s">
        <v>6249</v>
      </c>
      <c r="E3338" s="92">
        <v>20.37</v>
      </c>
      <c r="F3338" s="92">
        <v>8.3699999999999992</v>
      </c>
      <c r="G3338" s="92">
        <v>28.74</v>
      </c>
      <c r="H3338" s="68">
        <v>9</v>
      </c>
      <c r="I3338" s="68"/>
    </row>
    <row r="3339" spans="2:9" ht="28.8" x14ac:dyDescent="0.3">
      <c r="B3339" s="89" t="s">
        <v>12888</v>
      </c>
      <c r="C3339" s="90" t="s">
        <v>12889</v>
      </c>
      <c r="D3339" s="91" t="s">
        <v>6249</v>
      </c>
      <c r="E3339" s="92">
        <v>22.02</v>
      </c>
      <c r="F3339" s="92">
        <v>12.73</v>
      </c>
      <c r="G3339" s="92">
        <v>34.75</v>
      </c>
      <c r="H3339" s="68">
        <v>9</v>
      </c>
      <c r="I3339" s="68"/>
    </row>
    <row r="3340" spans="2:9" ht="28.8" x14ac:dyDescent="0.3">
      <c r="B3340" s="89" t="s">
        <v>12890</v>
      </c>
      <c r="C3340" s="90" t="s">
        <v>12891</v>
      </c>
      <c r="D3340" s="91" t="s">
        <v>6249</v>
      </c>
      <c r="E3340" s="92">
        <v>36.020000000000003</v>
      </c>
      <c r="F3340" s="92">
        <v>14.56</v>
      </c>
      <c r="G3340" s="92">
        <v>50.58</v>
      </c>
      <c r="H3340" s="68">
        <v>9</v>
      </c>
      <c r="I3340" s="68"/>
    </row>
    <row r="3341" spans="2:9" ht="28.8" x14ac:dyDescent="0.3">
      <c r="B3341" s="89" t="s">
        <v>12892</v>
      </c>
      <c r="C3341" s="90" t="s">
        <v>12893</v>
      </c>
      <c r="D3341" s="91" t="s">
        <v>6249</v>
      </c>
      <c r="E3341" s="92">
        <v>13.97</v>
      </c>
      <c r="F3341" s="92">
        <v>8.3699999999999992</v>
      </c>
      <c r="G3341" s="92">
        <v>22.34</v>
      </c>
      <c r="H3341" s="68">
        <v>9</v>
      </c>
      <c r="I3341" s="68"/>
    </row>
    <row r="3342" spans="2:9" ht="28.8" x14ac:dyDescent="0.3">
      <c r="B3342" s="89" t="s">
        <v>12894</v>
      </c>
      <c r="C3342" s="90" t="s">
        <v>12895</v>
      </c>
      <c r="D3342" s="91" t="s">
        <v>6249</v>
      </c>
      <c r="E3342" s="92">
        <v>18.260000000000002</v>
      </c>
      <c r="F3342" s="92">
        <v>8.3699999999999992</v>
      </c>
      <c r="G3342" s="92">
        <v>26.63</v>
      </c>
      <c r="H3342" s="68">
        <v>9</v>
      </c>
      <c r="I3342" s="68"/>
    </row>
    <row r="3343" spans="2:9" ht="28.8" x14ac:dyDescent="0.3">
      <c r="B3343" s="89" t="s">
        <v>12896</v>
      </c>
      <c r="C3343" s="90" t="s">
        <v>12897</v>
      </c>
      <c r="D3343" s="91" t="s">
        <v>6249</v>
      </c>
      <c r="E3343" s="92">
        <v>22.34</v>
      </c>
      <c r="F3343" s="92">
        <v>12.73</v>
      </c>
      <c r="G3343" s="92">
        <v>35.07</v>
      </c>
      <c r="H3343" s="68">
        <v>9</v>
      </c>
      <c r="I3343" s="68"/>
    </row>
    <row r="3344" spans="2:9" ht="28.8" x14ac:dyDescent="0.3">
      <c r="B3344" s="89" t="s">
        <v>12898</v>
      </c>
      <c r="C3344" s="90" t="s">
        <v>12899</v>
      </c>
      <c r="D3344" s="91" t="s">
        <v>6249</v>
      </c>
      <c r="E3344" s="92">
        <v>59.6</v>
      </c>
      <c r="F3344" s="92">
        <v>14.56</v>
      </c>
      <c r="G3344" s="92">
        <v>74.16</v>
      </c>
      <c r="H3344" s="68">
        <v>9</v>
      </c>
      <c r="I3344" s="68"/>
    </row>
    <row r="3345" spans="2:9" x14ac:dyDescent="0.3">
      <c r="B3345" s="89" t="s">
        <v>12900</v>
      </c>
      <c r="C3345" s="90" t="s">
        <v>12901</v>
      </c>
      <c r="D3345" s="91" t="s">
        <v>6249</v>
      </c>
      <c r="E3345" s="92">
        <v>16.87</v>
      </c>
      <c r="F3345" s="92">
        <v>8.3699999999999992</v>
      </c>
      <c r="G3345" s="92">
        <v>25.24</v>
      </c>
      <c r="H3345" s="68">
        <v>9</v>
      </c>
      <c r="I3345" s="68"/>
    </row>
    <row r="3346" spans="2:9" x14ac:dyDescent="0.3">
      <c r="B3346" s="89" t="s">
        <v>12902</v>
      </c>
      <c r="C3346" s="90" t="s">
        <v>12903</v>
      </c>
      <c r="D3346" s="91" t="s">
        <v>6249</v>
      </c>
      <c r="E3346" s="92">
        <v>18.71</v>
      </c>
      <c r="F3346" s="92">
        <v>8.3699999999999992</v>
      </c>
      <c r="G3346" s="92">
        <v>27.08</v>
      </c>
      <c r="H3346" s="68">
        <v>9</v>
      </c>
      <c r="I3346" s="68"/>
    </row>
    <row r="3347" spans="2:9" x14ac:dyDescent="0.3">
      <c r="B3347" s="89" t="s">
        <v>12904</v>
      </c>
      <c r="C3347" s="90" t="s">
        <v>12905</v>
      </c>
      <c r="D3347" s="91" t="s">
        <v>6249</v>
      </c>
      <c r="E3347" s="92">
        <v>26.44</v>
      </c>
      <c r="F3347" s="92">
        <v>12.73</v>
      </c>
      <c r="G3347" s="92">
        <v>39.17</v>
      </c>
      <c r="H3347" s="68">
        <v>9</v>
      </c>
      <c r="I3347" s="68"/>
    </row>
    <row r="3348" spans="2:9" x14ac:dyDescent="0.3">
      <c r="B3348" s="89" t="s">
        <v>12906</v>
      </c>
      <c r="C3348" s="90" t="s">
        <v>12907</v>
      </c>
      <c r="D3348" s="91" t="s">
        <v>6249</v>
      </c>
      <c r="E3348" s="92">
        <v>38.54</v>
      </c>
      <c r="F3348" s="92">
        <v>14.56</v>
      </c>
      <c r="G3348" s="92">
        <v>53.1</v>
      </c>
      <c r="H3348" s="68">
        <v>9</v>
      </c>
      <c r="I3348" s="68"/>
    </row>
    <row r="3349" spans="2:9" ht="28.8" x14ac:dyDescent="0.3">
      <c r="B3349" s="89" t="s">
        <v>12908</v>
      </c>
      <c r="C3349" s="90" t="s">
        <v>12909</v>
      </c>
      <c r="D3349" s="91" t="s">
        <v>6249</v>
      </c>
      <c r="E3349" s="92">
        <v>11.92</v>
      </c>
      <c r="F3349" s="92">
        <v>8.3699999999999992</v>
      </c>
      <c r="G3349" s="92">
        <v>20.29</v>
      </c>
      <c r="H3349" s="68">
        <v>9</v>
      </c>
      <c r="I3349" s="68"/>
    </row>
    <row r="3350" spans="2:9" ht="28.8" x14ac:dyDescent="0.3">
      <c r="B3350" s="89" t="s">
        <v>12910</v>
      </c>
      <c r="C3350" s="90" t="s">
        <v>12911</v>
      </c>
      <c r="D3350" s="91" t="s">
        <v>6249</v>
      </c>
      <c r="E3350" s="92">
        <v>19.03</v>
      </c>
      <c r="F3350" s="92">
        <v>12.73</v>
      </c>
      <c r="G3350" s="92">
        <v>31.76</v>
      </c>
      <c r="H3350" s="68">
        <v>9</v>
      </c>
      <c r="I3350" s="68"/>
    </row>
    <row r="3351" spans="2:9" ht="28.8" x14ac:dyDescent="0.3">
      <c r="B3351" s="89" t="s">
        <v>12912</v>
      </c>
      <c r="C3351" s="90" t="s">
        <v>12913</v>
      </c>
      <c r="D3351" s="91" t="s">
        <v>6249</v>
      </c>
      <c r="E3351" s="92">
        <v>30.53</v>
      </c>
      <c r="F3351" s="92">
        <v>14.56</v>
      </c>
      <c r="G3351" s="92">
        <v>45.09</v>
      </c>
      <c r="H3351" s="68">
        <v>9</v>
      </c>
      <c r="I3351" s="68"/>
    </row>
    <row r="3352" spans="2:9" ht="28.8" x14ac:dyDescent="0.3">
      <c r="B3352" s="89" t="s">
        <v>12914</v>
      </c>
      <c r="C3352" s="90" t="s">
        <v>12915</v>
      </c>
      <c r="D3352" s="91" t="s">
        <v>6249</v>
      </c>
      <c r="E3352" s="92">
        <v>43.37</v>
      </c>
      <c r="F3352" s="92">
        <v>8.3699999999999992</v>
      </c>
      <c r="G3352" s="92">
        <v>51.74</v>
      </c>
      <c r="H3352" s="68">
        <v>9</v>
      </c>
      <c r="I3352" s="68"/>
    </row>
    <row r="3353" spans="2:9" ht="28.8" x14ac:dyDescent="0.3">
      <c r="B3353" s="89" t="s">
        <v>12916</v>
      </c>
      <c r="C3353" s="90" t="s">
        <v>12917</v>
      </c>
      <c r="D3353" s="91" t="s">
        <v>6249</v>
      </c>
      <c r="E3353" s="92">
        <v>55.64</v>
      </c>
      <c r="F3353" s="92">
        <v>12.73</v>
      </c>
      <c r="G3353" s="92">
        <v>68.37</v>
      </c>
      <c r="H3353" s="68">
        <v>9</v>
      </c>
      <c r="I3353" s="68"/>
    </row>
    <row r="3354" spans="2:9" ht="28.8" x14ac:dyDescent="0.3">
      <c r="B3354" s="89" t="s">
        <v>12918</v>
      </c>
      <c r="C3354" s="90" t="s">
        <v>12919</v>
      </c>
      <c r="D3354" s="91" t="s">
        <v>6249</v>
      </c>
      <c r="E3354" s="92">
        <v>91.99</v>
      </c>
      <c r="F3354" s="92">
        <v>14.56</v>
      </c>
      <c r="G3354" s="92">
        <v>106.55</v>
      </c>
      <c r="H3354" s="68">
        <v>9</v>
      </c>
      <c r="I3354" s="68"/>
    </row>
    <row r="3355" spans="2:9" ht="28.8" x14ac:dyDescent="0.3">
      <c r="B3355" s="89" t="s">
        <v>12920</v>
      </c>
      <c r="C3355" s="90" t="s">
        <v>12921</v>
      </c>
      <c r="D3355" s="91" t="s">
        <v>6249</v>
      </c>
      <c r="E3355" s="92">
        <v>72.349999999999994</v>
      </c>
      <c r="F3355" s="92">
        <v>14.56</v>
      </c>
      <c r="G3355" s="92">
        <v>86.91</v>
      </c>
      <c r="H3355" s="68">
        <v>9</v>
      </c>
      <c r="I3355" s="68"/>
    </row>
    <row r="3356" spans="2:9" ht="28.8" x14ac:dyDescent="0.3">
      <c r="B3356" s="89" t="s">
        <v>12922</v>
      </c>
      <c r="C3356" s="90" t="s">
        <v>12923</v>
      </c>
      <c r="D3356" s="91" t="s">
        <v>6249</v>
      </c>
      <c r="E3356" s="92">
        <v>230.07</v>
      </c>
      <c r="F3356" s="92">
        <v>12.73</v>
      </c>
      <c r="G3356" s="92">
        <v>242.8</v>
      </c>
      <c r="H3356" s="68">
        <v>9</v>
      </c>
      <c r="I3356" s="68"/>
    </row>
    <row r="3357" spans="2:9" ht="28.8" x14ac:dyDescent="0.3">
      <c r="B3357" s="89" t="s">
        <v>12924</v>
      </c>
      <c r="C3357" s="90" t="s">
        <v>12925</v>
      </c>
      <c r="D3357" s="91" t="s">
        <v>6249</v>
      </c>
      <c r="E3357" s="92">
        <v>34.78</v>
      </c>
      <c r="F3357" s="92">
        <v>8.3699999999999992</v>
      </c>
      <c r="G3357" s="92">
        <v>43.15</v>
      </c>
      <c r="H3357" s="68">
        <v>9</v>
      </c>
      <c r="I3357" s="68"/>
    </row>
    <row r="3358" spans="2:9" ht="28.8" x14ac:dyDescent="0.3">
      <c r="B3358" s="89" t="s">
        <v>12926</v>
      </c>
      <c r="C3358" s="90" t="s">
        <v>12927</v>
      </c>
      <c r="D3358" s="91" t="s">
        <v>6249</v>
      </c>
      <c r="E3358" s="92">
        <v>37.51</v>
      </c>
      <c r="F3358" s="92">
        <v>12.73</v>
      </c>
      <c r="G3358" s="92">
        <v>50.24</v>
      </c>
      <c r="H3358" s="68">
        <v>9</v>
      </c>
      <c r="I3358" s="68"/>
    </row>
    <row r="3359" spans="2:9" ht="28.8" x14ac:dyDescent="0.3">
      <c r="B3359" s="89" t="s">
        <v>12928</v>
      </c>
      <c r="C3359" s="90" t="s">
        <v>12929</v>
      </c>
      <c r="D3359" s="91" t="s">
        <v>6249</v>
      </c>
      <c r="E3359" s="92">
        <v>75.52</v>
      </c>
      <c r="F3359" s="92">
        <v>14.56</v>
      </c>
      <c r="G3359" s="92">
        <v>90.08</v>
      </c>
      <c r="H3359" s="68">
        <v>9</v>
      </c>
      <c r="I3359" s="68"/>
    </row>
    <row r="3360" spans="2:9" ht="28.8" x14ac:dyDescent="0.3">
      <c r="B3360" s="89" t="s">
        <v>12930</v>
      </c>
      <c r="C3360" s="90" t="s">
        <v>12931</v>
      </c>
      <c r="D3360" s="91" t="s">
        <v>6249</v>
      </c>
      <c r="E3360" s="92">
        <v>40.08</v>
      </c>
      <c r="F3360" s="92">
        <v>12.73</v>
      </c>
      <c r="G3360" s="92">
        <v>52.81</v>
      </c>
      <c r="H3360" s="68">
        <v>9</v>
      </c>
      <c r="I3360" s="68"/>
    </row>
    <row r="3361" spans="2:9" ht="28.8" x14ac:dyDescent="0.3">
      <c r="B3361" s="89" t="s">
        <v>12932</v>
      </c>
      <c r="C3361" s="90" t="s">
        <v>12933</v>
      </c>
      <c r="D3361" s="91" t="s">
        <v>6249</v>
      </c>
      <c r="E3361" s="92">
        <v>62.31</v>
      </c>
      <c r="F3361" s="92">
        <v>14.56</v>
      </c>
      <c r="G3361" s="92">
        <v>76.87</v>
      </c>
      <c r="H3361" s="68">
        <v>9</v>
      </c>
      <c r="I3361" s="68"/>
    </row>
    <row r="3362" spans="2:9" ht="28.8" x14ac:dyDescent="0.3">
      <c r="B3362" s="89" t="s">
        <v>12934</v>
      </c>
      <c r="C3362" s="90" t="s">
        <v>12935</v>
      </c>
      <c r="D3362" s="91" t="s">
        <v>6249</v>
      </c>
      <c r="E3362" s="92">
        <v>63.16</v>
      </c>
      <c r="F3362" s="92">
        <v>14.56</v>
      </c>
      <c r="G3362" s="92">
        <v>77.72</v>
      </c>
      <c r="H3362" s="68">
        <v>9</v>
      </c>
      <c r="I3362" s="68"/>
    </row>
    <row r="3363" spans="2:9" ht="28.8" x14ac:dyDescent="0.3">
      <c r="B3363" s="89" t="s">
        <v>12936</v>
      </c>
      <c r="C3363" s="90" t="s">
        <v>12937</v>
      </c>
      <c r="D3363" s="91" t="s">
        <v>6249</v>
      </c>
      <c r="E3363" s="92">
        <v>70.569999999999993</v>
      </c>
      <c r="F3363" s="92">
        <v>14.56</v>
      </c>
      <c r="G3363" s="92">
        <v>85.13</v>
      </c>
      <c r="H3363" s="68">
        <v>9</v>
      </c>
      <c r="I3363" s="68"/>
    </row>
    <row r="3364" spans="2:9" ht="28.8" x14ac:dyDescent="0.3">
      <c r="B3364" s="89" t="s">
        <v>12938</v>
      </c>
      <c r="C3364" s="90" t="s">
        <v>12939</v>
      </c>
      <c r="D3364" s="91" t="s">
        <v>6249</v>
      </c>
      <c r="E3364" s="92">
        <v>149.13</v>
      </c>
      <c r="F3364" s="92">
        <v>12.73</v>
      </c>
      <c r="G3364" s="92">
        <v>161.86000000000001</v>
      </c>
      <c r="H3364" s="68">
        <v>9</v>
      </c>
      <c r="I3364" s="68"/>
    </row>
    <row r="3365" spans="2:9" ht="28.8" x14ac:dyDescent="0.3">
      <c r="B3365" s="89" t="s">
        <v>12940</v>
      </c>
      <c r="C3365" s="90" t="s">
        <v>12941</v>
      </c>
      <c r="D3365" s="91" t="s">
        <v>6249</v>
      </c>
      <c r="E3365" s="92">
        <v>74.31</v>
      </c>
      <c r="F3365" s="92">
        <v>14.56</v>
      </c>
      <c r="G3365" s="92">
        <v>88.87</v>
      </c>
      <c r="H3365" s="68">
        <v>9</v>
      </c>
      <c r="I3365" s="68"/>
    </row>
    <row r="3366" spans="2:9" ht="28.8" x14ac:dyDescent="0.3">
      <c r="B3366" s="89" t="s">
        <v>12942</v>
      </c>
      <c r="C3366" s="90" t="s">
        <v>12943</v>
      </c>
      <c r="D3366" s="91" t="s">
        <v>6249</v>
      </c>
      <c r="E3366" s="92">
        <v>60.23</v>
      </c>
      <c r="F3366" s="92">
        <v>8.3699999999999992</v>
      </c>
      <c r="G3366" s="92">
        <v>68.599999999999994</v>
      </c>
      <c r="H3366" s="68">
        <v>9</v>
      </c>
      <c r="I3366" s="68"/>
    </row>
    <row r="3367" spans="2:9" x14ac:dyDescent="0.3">
      <c r="B3367" s="89" t="s">
        <v>12944</v>
      </c>
      <c r="C3367" s="90" t="s">
        <v>12945</v>
      </c>
      <c r="D3367" s="91" t="s">
        <v>6249</v>
      </c>
      <c r="E3367" s="92">
        <v>14.59</v>
      </c>
      <c r="F3367" s="92">
        <v>8.3699999999999992</v>
      </c>
      <c r="G3367" s="92">
        <v>22.96</v>
      </c>
      <c r="H3367" s="68">
        <v>9</v>
      </c>
      <c r="I3367" s="68"/>
    </row>
    <row r="3368" spans="2:9" x14ac:dyDescent="0.3">
      <c r="B3368" s="89" t="s">
        <v>12946</v>
      </c>
      <c r="C3368" s="90" t="s">
        <v>12947</v>
      </c>
      <c r="D3368" s="91" t="s">
        <v>6249</v>
      </c>
      <c r="E3368" s="92">
        <v>37.28</v>
      </c>
      <c r="F3368" s="92">
        <v>8.3699999999999992</v>
      </c>
      <c r="G3368" s="92">
        <v>45.65</v>
      </c>
      <c r="H3368" s="68">
        <v>9</v>
      </c>
      <c r="I3368" s="68"/>
    </row>
    <row r="3369" spans="2:9" ht="28.8" x14ac:dyDescent="0.3">
      <c r="B3369" s="89" t="s">
        <v>12948</v>
      </c>
      <c r="C3369" s="90" t="s">
        <v>12949</v>
      </c>
      <c r="D3369" s="91" t="s">
        <v>6249</v>
      </c>
      <c r="E3369" s="92">
        <v>32.619999999999997</v>
      </c>
      <c r="F3369" s="92">
        <v>12.73</v>
      </c>
      <c r="G3369" s="92">
        <v>45.35</v>
      </c>
      <c r="H3369" s="68">
        <v>9</v>
      </c>
      <c r="I3369" s="68"/>
    </row>
    <row r="3370" spans="2:9" x14ac:dyDescent="0.3">
      <c r="B3370" s="89" t="s">
        <v>12950</v>
      </c>
      <c r="C3370" s="90" t="s">
        <v>12951</v>
      </c>
      <c r="D3370" s="91" t="s">
        <v>6560</v>
      </c>
      <c r="E3370" s="92">
        <v>87.81</v>
      </c>
      <c r="F3370" s="92">
        <v>3.64</v>
      </c>
      <c r="G3370" s="92">
        <v>91.45</v>
      </c>
      <c r="H3370" s="68">
        <v>9</v>
      </c>
      <c r="I3370" s="68"/>
    </row>
    <row r="3371" spans="2:9" x14ac:dyDescent="0.3">
      <c r="B3371" s="89" t="s">
        <v>12952</v>
      </c>
      <c r="C3371" s="90" t="s">
        <v>12953</v>
      </c>
      <c r="D3371" s="91"/>
      <c r="E3371" s="92"/>
      <c r="F3371" s="92"/>
      <c r="G3371" s="92"/>
      <c r="H3371" s="68">
        <v>2</v>
      </c>
      <c r="I3371" s="68"/>
    </row>
    <row r="3372" spans="2:9" x14ac:dyDescent="0.3">
      <c r="B3372" s="89" t="s">
        <v>12954</v>
      </c>
      <c r="C3372" s="90" t="s">
        <v>12955</v>
      </c>
      <c r="D3372" s="91"/>
      <c r="E3372" s="92"/>
      <c r="F3372" s="92"/>
      <c r="G3372" s="92"/>
      <c r="H3372" s="68">
        <v>5</v>
      </c>
      <c r="I3372" s="68"/>
    </row>
    <row r="3373" spans="2:9" x14ac:dyDescent="0.3">
      <c r="B3373" s="89" t="s">
        <v>12956</v>
      </c>
      <c r="C3373" s="90" t="s">
        <v>12957</v>
      </c>
      <c r="D3373" s="91" t="s">
        <v>6249</v>
      </c>
      <c r="E3373" s="92">
        <v>30.52</v>
      </c>
      <c r="F3373" s="92">
        <v>16.37</v>
      </c>
      <c r="G3373" s="92">
        <v>46.89</v>
      </c>
      <c r="H3373" s="68">
        <v>9</v>
      </c>
      <c r="I3373" s="68"/>
    </row>
    <row r="3374" spans="2:9" x14ac:dyDescent="0.3">
      <c r="B3374" s="89" t="s">
        <v>12958</v>
      </c>
      <c r="C3374" s="90" t="s">
        <v>12959</v>
      </c>
      <c r="D3374" s="91" t="s">
        <v>6249</v>
      </c>
      <c r="E3374" s="92">
        <v>39.25</v>
      </c>
      <c r="F3374" s="92">
        <v>21.83</v>
      </c>
      <c r="G3374" s="92">
        <v>61.08</v>
      </c>
      <c r="H3374" s="68">
        <v>9</v>
      </c>
      <c r="I3374" s="68"/>
    </row>
    <row r="3375" spans="2:9" x14ac:dyDescent="0.3">
      <c r="B3375" s="89" t="s">
        <v>12960</v>
      </c>
      <c r="C3375" s="90" t="s">
        <v>12961</v>
      </c>
      <c r="D3375" s="91" t="s">
        <v>6249</v>
      </c>
      <c r="E3375" s="92">
        <v>54.46</v>
      </c>
      <c r="F3375" s="92">
        <v>27.29</v>
      </c>
      <c r="G3375" s="92">
        <v>81.75</v>
      </c>
      <c r="H3375" s="68">
        <v>9</v>
      </c>
      <c r="I3375" s="68"/>
    </row>
    <row r="3376" spans="2:9" x14ac:dyDescent="0.3">
      <c r="B3376" s="89" t="s">
        <v>12962</v>
      </c>
      <c r="C3376" s="90" t="s">
        <v>12963</v>
      </c>
      <c r="D3376" s="91" t="s">
        <v>6249</v>
      </c>
      <c r="E3376" s="92">
        <v>71.17</v>
      </c>
      <c r="F3376" s="92">
        <v>32.75</v>
      </c>
      <c r="G3376" s="92">
        <v>103.92</v>
      </c>
      <c r="H3376" s="68">
        <v>9</v>
      </c>
      <c r="I3376" s="68"/>
    </row>
    <row r="3377" spans="2:9" x14ac:dyDescent="0.3">
      <c r="B3377" s="89" t="s">
        <v>12964</v>
      </c>
      <c r="C3377" s="90" t="s">
        <v>12965</v>
      </c>
      <c r="D3377" s="91" t="s">
        <v>6249</v>
      </c>
      <c r="E3377" s="92">
        <v>80.540000000000006</v>
      </c>
      <c r="F3377" s="92">
        <v>36.39</v>
      </c>
      <c r="G3377" s="92">
        <v>116.93</v>
      </c>
      <c r="H3377" s="68">
        <v>9</v>
      </c>
      <c r="I3377" s="68"/>
    </row>
    <row r="3378" spans="2:9" x14ac:dyDescent="0.3">
      <c r="B3378" s="89" t="s">
        <v>12966</v>
      </c>
      <c r="C3378" s="90" t="s">
        <v>12967</v>
      </c>
      <c r="D3378" s="91" t="s">
        <v>6249</v>
      </c>
      <c r="E3378" s="92">
        <v>125.79</v>
      </c>
      <c r="F3378" s="92">
        <v>45.49</v>
      </c>
      <c r="G3378" s="92">
        <v>171.28</v>
      </c>
      <c r="H3378" s="68">
        <v>9</v>
      </c>
      <c r="I3378" s="68"/>
    </row>
    <row r="3379" spans="2:9" x14ac:dyDescent="0.3">
      <c r="B3379" s="89" t="s">
        <v>12968</v>
      </c>
      <c r="C3379" s="90" t="s">
        <v>12969</v>
      </c>
      <c r="D3379" s="91" t="s">
        <v>6249</v>
      </c>
      <c r="E3379" s="92">
        <v>281.89999999999998</v>
      </c>
      <c r="F3379" s="92">
        <v>54.59</v>
      </c>
      <c r="G3379" s="92">
        <v>336.49</v>
      </c>
      <c r="H3379" s="68">
        <v>9</v>
      </c>
      <c r="I3379" s="68"/>
    </row>
    <row r="3380" spans="2:9" x14ac:dyDescent="0.3">
      <c r="B3380" s="89" t="s">
        <v>12970</v>
      </c>
      <c r="C3380" s="90" t="s">
        <v>12971</v>
      </c>
      <c r="D3380" s="91" t="s">
        <v>6249</v>
      </c>
      <c r="E3380" s="92">
        <v>425.42</v>
      </c>
      <c r="F3380" s="92">
        <v>72.78</v>
      </c>
      <c r="G3380" s="92">
        <v>498.2</v>
      </c>
      <c r="H3380" s="68">
        <v>9</v>
      </c>
      <c r="I3380" s="68"/>
    </row>
    <row r="3381" spans="2:9" x14ac:dyDescent="0.3">
      <c r="B3381" s="89" t="s">
        <v>12972</v>
      </c>
      <c r="C3381" s="90" t="s">
        <v>12973</v>
      </c>
      <c r="D3381" s="91" t="s">
        <v>6249</v>
      </c>
      <c r="E3381" s="92">
        <v>743.38</v>
      </c>
      <c r="F3381" s="92">
        <v>109.17</v>
      </c>
      <c r="G3381" s="92">
        <v>852.55</v>
      </c>
      <c r="H3381" s="68">
        <v>9</v>
      </c>
      <c r="I3381" s="68"/>
    </row>
    <row r="3382" spans="2:9" x14ac:dyDescent="0.3">
      <c r="B3382" s="89" t="s">
        <v>12974</v>
      </c>
      <c r="C3382" s="90" t="s">
        <v>12975</v>
      </c>
      <c r="D3382" s="91" t="s">
        <v>6249</v>
      </c>
      <c r="E3382" s="92">
        <v>57.96</v>
      </c>
      <c r="F3382" s="92">
        <v>21.83</v>
      </c>
      <c r="G3382" s="92">
        <v>79.790000000000006</v>
      </c>
      <c r="H3382" s="68">
        <v>9</v>
      </c>
      <c r="I3382" s="68"/>
    </row>
    <row r="3383" spans="2:9" ht="28.8" x14ac:dyDescent="0.3">
      <c r="B3383" s="89" t="s">
        <v>12976</v>
      </c>
      <c r="C3383" s="90" t="s">
        <v>12977</v>
      </c>
      <c r="D3383" s="91" t="s">
        <v>6249</v>
      </c>
      <c r="E3383" s="92">
        <v>18.010000000000002</v>
      </c>
      <c r="F3383" s="92">
        <v>16.37</v>
      </c>
      <c r="G3383" s="92">
        <v>34.380000000000003</v>
      </c>
      <c r="H3383" s="68">
        <v>9</v>
      </c>
      <c r="I3383" s="68"/>
    </row>
    <row r="3384" spans="2:9" ht="28.8" x14ac:dyDescent="0.3">
      <c r="B3384" s="89" t="s">
        <v>12978</v>
      </c>
      <c r="C3384" s="90" t="s">
        <v>12979</v>
      </c>
      <c r="D3384" s="91" t="s">
        <v>6249</v>
      </c>
      <c r="E3384" s="92">
        <v>44.6</v>
      </c>
      <c r="F3384" s="92">
        <v>16.37</v>
      </c>
      <c r="G3384" s="92">
        <v>60.97</v>
      </c>
      <c r="H3384" s="68">
        <v>9</v>
      </c>
      <c r="I3384" s="68"/>
    </row>
    <row r="3385" spans="2:9" ht="28.8" x14ac:dyDescent="0.3">
      <c r="B3385" s="89" t="s">
        <v>12980</v>
      </c>
      <c r="C3385" s="90" t="s">
        <v>12981</v>
      </c>
      <c r="D3385" s="91" t="s">
        <v>6249</v>
      </c>
      <c r="E3385" s="92">
        <v>40.79</v>
      </c>
      <c r="F3385" s="92">
        <v>16.37</v>
      </c>
      <c r="G3385" s="92">
        <v>57.16</v>
      </c>
      <c r="H3385" s="68">
        <v>9</v>
      </c>
      <c r="I3385" s="68"/>
    </row>
    <row r="3386" spans="2:9" ht="28.8" x14ac:dyDescent="0.3">
      <c r="B3386" s="89" t="s">
        <v>12982</v>
      </c>
      <c r="C3386" s="90" t="s">
        <v>12983</v>
      </c>
      <c r="D3386" s="91" t="s">
        <v>6249</v>
      </c>
      <c r="E3386" s="92">
        <v>84.43</v>
      </c>
      <c r="F3386" s="92">
        <v>18.2</v>
      </c>
      <c r="G3386" s="92">
        <v>102.63</v>
      </c>
      <c r="H3386" s="68">
        <v>9</v>
      </c>
      <c r="I3386" s="68"/>
    </row>
    <row r="3387" spans="2:9" ht="28.8" x14ac:dyDescent="0.3">
      <c r="B3387" s="89" t="s">
        <v>12984</v>
      </c>
      <c r="C3387" s="90" t="s">
        <v>12985</v>
      </c>
      <c r="D3387" s="91" t="s">
        <v>6249</v>
      </c>
      <c r="E3387" s="92">
        <v>143.41</v>
      </c>
      <c r="F3387" s="92">
        <v>16.37</v>
      </c>
      <c r="G3387" s="92">
        <v>159.78</v>
      </c>
      <c r="H3387" s="68">
        <v>9</v>
      </c>
      <c r="I3387" s="68"/>
    </row>
    <row r="3388" spans="2:9" ht="28.8" x14ac:dyDescent="0.3">
      <c r="B3388" s="89" t="s">
        <v>12986</v>
      </c>
      <c r="C3388" s="90" t="s">
        <v>12987</v>
      </c>
      <c r="D3388" s="91" t="s">
        <v>6249</v>
      </c>
      <c r="E3388" s="92">
        <v>890.27</v>
      </c>
      <c r="F3388" s="92">
        <v>36.39</v>
      </c>
      <c r="G3388" s="92">
        <v>926.66</v>
      </c>
      <c r="H3388" s="68">
        <v>9</v>
      </c>
      <c r="I3388" s="68"/>
    </row>
    <row r="3389" spans="2:9" x14ac:dyDescent="0.3">
      <c r="B3389" s="89" t="s">
        <v>12988</v>
      </c>
      <c r="C3389" s="90" t="s">
        <v>12989</v>
      </c>
      <c r="D3389" s="91"/>
      <c r="E3389" s="92"/>
      <c r="F3389" s="92"/>
      <c r="G3389" s="92"/>
      <c r="H3389" s="68">
        <v>5</v>
      </c>
      <c r="I3389" s="68"/>
    </row>
    <row r="3390" spans="2:9" ht="28.8" x14ac:dyDescent="0.3">
      <c r="B3390" s="89" t="s">
        <v>12990</v>
      </c>
      <c r="C3390" s="90" t="s">
        <v>12991</v>
      </c>
      <c r="D3390" s="91" t="s">
        <v>6249</v>
      </c>
      <c r="E3390" s="92">
        <v>77.33</v>
      </c>
      <c r="F3390" s="92">
        <v>16.37</v>
      </c>
      <c r="G3390" s="92">
        <v>93.7</v>
      </c>
      <c r="H3390" s="68">
        <v>9</v>
      </c>
      <c r="I3390" s="68"/>
    </row>
    <row r="3391" spans="2:9" ht="28.8" x14ac:dyDescent="0.3">
      <c r="B3391" s="89" t="s">
        <v>12992</v>
      </c>
      <c r="C3391" s="90" t="s">
        <v>12993</v>
      </c>
      <c r="D3391" s="91" t="s">
        <v>6249</v>
      </c>
      <c r="E3391" s="92">
        <v>78.09</v>
      </c>
      <c r="F3391" s="92">
        <v>16.37</v>
      </c>
      <c r="G3391" s="92">
        <v>94.46</v>
      </c>
      <c r="H3391" s="68">
        <v>9</v>
      </c>
      <c r="I3391" s="68"/>
    </row>
    <row r="3392" spans="2:9" ht="28.8" x14ac:dyDescent="0.3">
      <c r="B3392" s="89" t="s">
        <v>12994</v>
      </c>
      <c r="C3392" s="90" t="s">
        <v>12995</v>
      </c>
      <c r="D3392" s="91" t="s">
        <v>6249</v>
      </c>
      <c r="E3392" s="92">
        <v>91.81</v>
      </c>
      <c r="F3392" s="92">
        <v>16.37</v>
      </c>
      <c r="G3392" s="92">
        <v>108.18</v>
      </c>
      <c r="H3392" s="68">
        <v>9</v>
      </c>
      <c r="I3392" s="68"/>
    </row>
    <row r="3393" spans="2:9" ht="28.8" x14ac:dyDescent="0.3">
      <c r="B3393" s="89" t="s">
        <v>12996</v>
      </c>
      <c r="C3393" s="90" t="s">
        <v>12997</v>
      </c>
      <c r="D3393" s="91" t="s">
        <v>6249</v>
      </c>
      <c r="E3393" s="92">
        <v>128.04</v>
      </c>
      <c r="F3393" s="92">
        <v>16.37</v>
      </c>
      <c r="G3393" s="92">
        <v>144.41</v>
      </c>
      <c r="H3393" s="68">
        <v>9</v>
      </c>
      <c r="I3393" s="68"/>
    </row>
    <row r="3394" spans="2:9" ht="28.8" x14ac:dyDescent="0.3">
      <c r="B3394" s="89" t="s">
        <v>12998</v>
      </c>
      <c r="C3394" s="90" t="s">
        <v>12999</v>
      </c>
      <c r="D3394" s="91" t="s">
        <v>6249</v>
      </c>
      <c r="E3394" s="92">
        <v>129.81</v>
      </c>
      <c r="F3394" s="92">
        <v>16.37</v>
      </c>
      <c r="G3394" s="92">
        <v>146.18</v>
      </c>
      <c r="H3394" s="68">
        <v>9</v>
      </c>
      <c r="I3394" s="68"/>
    </row>
    <row r="3395" spans="2:9" ht="28.8" x14ac:dyDescent="0.3">
      <c r="B3395" s="89" t="s">
        <v>13000</v>
      </c>
      <c r="C3395" s="90" t="s">
        <v>13001</v>
      </c>
      <c r="D3395" s="91" t="s">
        <v>6249</v>
      </c>
      <c r="E3395" s="92">
        <v>75.010000000000005</v>
      </c>
      <c r="F3395" s="92">
        <v>16.37</v>
      </c>
      <c r="G3395" s="92">
        <v>91.38</v>
      </c>
      <c r="H3395" s="68">
        <v>9</v>
      </c>
      <c r="I3395" s="68"/>
    </row>
    <row r="3396" spans="2:9" ht="28.8" x14ac:dyDescent="0.3">
      <c r="B3396" s="89" t="s">
        <v>13002</v>
      </c>
      <c r="C3396" s="90" t="s">
        <v>13003</v>
      </c>
      <c r="D3396" s="91" t="s">
        <v>6249</v>
      </c>
      <c r="E3396" s="92">
        <v>73.84</v>
      </c>
      <c r="F3396" s="92">
        <v>16.37</v>
      </c>
      <c r="G3396" s="92">
        <v>90.21</v>
      </c>
      <c r="H3396" s="68">
        <v>9</v>
      </c>
      <c r="I3396" s="68"/>
    </row>
    <row r="3397" spans="2:9" ht="28.8" x14ac:dyDescent="0.3">
      <c r="B3397" s="89" t="s">
        <v>13004</v>
      </c>
      <c r="C3397" s="90" t="s">
        <v>13005</v>
      </c>
      <c r="D3397" s="91" t="s">
        <v>6249</v>
      </c>
      <c r="E3397" s="92">
        <v>60.34</v>
      </c>
      <c r="F3397" s="92">
        <v>16.37</v>
      </c>
      <c r="G3397" s="92">
        <v>76.709999999999994</v>
      </c>
      <c r="H3397" s="68">
        <v>9</v>
      </c>
      <c r="I3397" s="68"/>
    </row>
    <row r="3398" spans="2:9" ht="28.8" x14ac:dyDescent="0.3">
      <c r="B3398" s="89" t="s">
        <v>13006</v>
      </c>
      <c r="C3398" s="90" t="s">
        <v>13007</v>
      </c>
      <c r="D3398" s="91" t="s">
        <v>6249</v>
      </c>
      <c r="E3398" s="92">
        <v>57.84</v>
      </c>
      <c r="F3398" s="92">
        <v>16.37</v>
      </c>
      <c r="G3398" s="92">
        <v>74.209999999999994</v>
      </c>
      <c r="H3398" s="68">
        <v>9</v>
      </c>
      <c r="I3398" s="68"/>
    </row>
    <row r="3399" spans="2:9" x14ac:dyDescent="0.3">
      <c r="B3399" s="89" t="s">
        <v>13008</v>
      </c>
      <c r="C3399" s="90" t="s">
        <v>13009</v>
      </c>
      <c r="D3399" s="91"/>
      <c r="E3399" s="92"/>
      <c r="F3399" s="92"/>
      <c r="G3399" s="92"/>
      <c r="H3399" s="68">
        <v>5</v>
      </c>
      <c r="I3399" s="68"/>
    </row>
    <row r="3400" spans="2:9" ht="28.8" x14ac:dyDescent="0.3">
      <c r="B3400" s="89" t="s">
        <v>13010</v>
      </c>
      <c r="C3400" s="90" t="s">
        <v>13011</v>
      </c>
      <c r="D3400" s="91" t="s">
        <v>6249</v>
      </c>
      <c r="E3400" s="92">
        <v>304.08</v>
      </c>
      <c r="F3400" s="92">
        <v>54.59</v>
      </c>
      <c r="G3400" s="92">
        <v>358.67</v>
      </c>
      <c r="H3400" s="68">
        <v>9</v>
      </c>
      <c r="I3400" s="68"/>
    </row>
    <row r="3401" spans="2:9" x14ac:dyDescent="0.3">
      <c r="B3401" s="89" t="s">
        <v>13012</v>
      </c>
      <c r="C3401" s="90" t="s">
        <v>13013</v>
      </c>
      <c r="D3401" s="91" t="s">
        <v>6249</v>
      </c>
      <c r="E3401" s="92">
        <v>256.13</v>
      </c>
      <c r="F3401" s="92">
        <v>54.59</v>
      </c>
      <c r="G3401" s="92">
        <v>310.72000000000003</v>
      </c>
      <c r="H3401" s="68">
        <v>9</v>
      </c>
      <c r="I3401" s="68"/>
    </row>
    <row r="3402" spans="2:9" x14ac:dyDescent="0.3">
      <c r="B3402" s="89" t="s">
        <v>13014</v>
      </c>
      <c r="C3402" s="90" t="s">
        <v>13015</v>
      </c>
      <c r="D3402" s="91" t="s">
        <v>6249</v>
      </c>
      <c r="E3402" s="92">
        <v>271.16000000000003</v>
      </c>
      <c r="F3402" s="92">
        <v>54.59</v>
      </c>
      <c r="G3402" s="92">
        <v>325.75</v>
      </c>
      <c r="H3402" s="68">
        <v>9</v>
      </c>
      <c r="I3402" s="68"/>
    </row>
    <row r="3403" spans="2:9" x14ac:dyDescent="0.3">
      <c r="B3403" s="89" t="s">
        <v>13016</v>
      </c>
      <c r="C3403" s="90" t="s">
        <v>13017</v>
      </c>
      <c r="D3403" s="91" t="s">
        <v>6249</v>
      </c>
      <c r="E3403" s="92">
        <v>409.47</v>
      </c>
      <c r="F3403" s="92">
        <v>54.59</v>
      </c>
      <c r="G3403" s="92">
        <v>464.06</v>
      </c>
      <c r="H3403" s="68">
        <v>9</v>
      </c>
      <c r="I3403" s="68"/>
    </row>
    <row r="3404" spans="2:9" ht="28.8" x14ac:dyDescent="0.3">
      <c r="B3404" s="89" t="s">
        <v>13018</v>
      </c>
      <c r="C3404" s="90" t="s">
        <v>13019</v>
      </c>
      <c r="D3404" s="91" t="s">
        <v>6249</v>
      </c>
      <c r="E3404" s="92">
        <v>957.92</v>
      </c>
      <c r="F3404" s="92">
        <v>54.59</v>
      </c>
      <c r="G3404" s="92">
        <v>1012.51</v>
      </c>
      <c r="H3404" s="68">
        <v>9</v>
      </c>
      <c r="I3404" s="68"/>
    </row>
    <row r="3405" spans="2:9" x14ac:dyDescent="0.3">
      <c r="B3405" s="89" t="s">
        <v>13020</v>
      </c>
      <c r="C3405" s="90" t="s">
        <v>13021</v>
      </c>
      <c r="D3405" s="91" t="s">
        <v>6249</v>
      </c>
      <c r="E3405" s="92">
        <v>394.68</v>
      </c>
      <c r="F3405" s="92">
        <v>21.83</v>
      </c>
      <c r="G3405" s="92">
        <v>416.51</v>
      </c>
      <c r="H3405" s="68">
        <v>9</v>
      </c>
      <c r="I3405" s="68"/>
    </row>
    <row r="3406" spans="2:9" x14ac:dyDescent="0.3">
      <c r="B3406" s="89" t="s">
        <v>13022</v>
      </c>
      <c r="C3406" s="90" t="s">
        <v>13023</v>
      </c>
      <c r="D3406" s="91" t="s">
        <v>6249</v>
      </c>
      <c r="E3406" s="92">
        <v>283.88</v>
      </c>
      <c r="F3406" s="92">
        <v>21.83</v>
      </c>
      <c r="G3406" s="92">
        <v>305.70999999999998</v>
      </c>
      <c r="H3406" s="68">
        <v>9</v>
      </c>
      <c r="I3406" s="68"/>
    </row>
    <row r="3407" spans="2:9" x14ac:dyDescent="0.3">
      <c r="B3407" s="89" t="s">
        <v>13024</v>
      </c>
      <c r="C3407" s="90" t="s">
        <v>13025</v>
      </c>
      <c r="D3407" s="91" t="s">
        <v>6249</v>
      </c>
      <c r="E3407" s="92">
        <v>667.51</v>
      </c>
      <c r="F3407" s="92">
        <v>54.59</v>
      </c>
      <c r="G3407" s="92">
        <v>722.1</v>
      </c>
      <c r="H3407" s="68">
        <v>9</v>
      </c>
      <c r="I3407" s="68"/>
    </row>
    <row r="3408" spans="2:9" ht="28.8" x14ac:dyDescent="0.3">
      <c r="B3408" s="89" t="s">
        <v>13026</v>
      </c>
      <c r="C3408" s="90" t="s">
        <v>13027</v>
      </c>
      <c r="D3408" s="91" t="s">
        <v>6249</v>
      </c>
      <c r="E3408" s="92">
        <v>369.11</v>
      </c>
      <c r="F3408" s="92">
        <v>16.37</v>
      </c>
      <c r="G3408" s="92">
        <v>385.48</v>
      </c>
      <c r="H3408" s="68">
        <v>9</v>
      </c>
      <c r="I3408" s="68"/>
    </row>
    <row r="3409" spans="2:9" ht="28.8" x14ac:dyDescent="0.3">
      <c r="B3409" s="89" t="s">
        <v>13028</v>
      </c>
      <c r="C3409" s="90" t="s">
        <v>13029</v>
      </c>
      <c r="D3409" s="91" t="s">
        <v>6249</v>
      </c>
      <c r="E3409" s="92">
        <v>299.85000000000002</v>
      </c>
      <c r="F3409" s="92">
        <v>54.59</v>
      </c>
      <c r="G3409" s="92">
        <v>354.44</v>
      </c>
      <c r="H3409" s="68">
        <v>9</v>
      </c>
      <c r="I3409" s="68"/>
    </row>
    <row r="3410" spans="2:9" x14ac:dyDescent="0.3">
      <c r="B3410" s="89" t="s">
        <v>13030</v>
      </c>
      <c r="C3410" s="90" t="s">
        <v>13031</v>
      </c>
      <c r="D3410" s="91"/>
      <c r="E3410" s="92"/>
      <c r="F3410" s="92"/>
      <c r="G3410" s="92"/>
      <c r="H3410" s="68">
        <v>5</v>
      </c>
      <c r="I3410" s="68"/>
    </row>
    <row r="3411" spans="2:9" x14ac:dyDescent="0.3">
      <c r="B3411" s="89" t="s">
        <v>13032</v>
      </c>
      <c r="C3411" s="90" t="s">
        <v>13033</v>
      </c>
      <c r="D3411" s="91" t="s">
        <v>6249</v>
      </c>
      <c r="E3411" s="92">
        <v>83.73</v>
      </c>
      <c r="F3411" s="92">
        <v>16.37</v>
      </c>
      <c r="G3411" s="92">
        <v>100.1</v>
      </c>
      <c r="H3411" s="68">
        <v>9</v>
      </c>
      <c r="I3411" s="68"/>
    </row>
    <row r="3412" spans="2:9" x14ac:dyDescent="0.3">
      <c r="B3412" s="89" t="s">
        <v>13034</v>
      </c>
      <c r="C3412" s="90" t="s">
        <v>13035</v>
      </c>
      <c r="D3412" s="91" t="s">
        <v>6249</v>
      </c>
      <c r="E3412" s="92">
        <v>99.84</v>
      </c>
      <c r="F3412" s="92">
        <v>16.37</v>
      </c>
      <c r="G3412" s="92">
        <v>116.21</v>
      </c>
      <c r="H3412" s="68">
        <v>9</v>
      </c>
      <c r="I3412" s="68"/>
    </row>
    <row r="3413" spans="2:9" x14ac:dyDescent="0.3">
      <c r="B3413" s="89" t="s">
        <v>13036</v>
      </c>
      <c r="C3413" s="90" t="s">
        <v>13037</v>
      </c>
      <c r="D3413" s="91" t="s">
        <v>6249</v>
      </c>
      <c r="E3413" s="92">
        <v>142.33000000000001</v>
      </c>
      <c r="F3413" s="92">
        <v>16.37</v>
      </c>
      <c r="G3413" s="92">
        <v>158.69999999999999</v>
      </c>
      <c r="H3413" s="68">
        <v>9</v>
      </c>
      <c r="I3413" s="68"/>
    </row>
    <row r="3414" spans="2:9" x14ac:dyDescent="0.3">
      <c r="B3414" s="89" t="s">
        <v>13038</v>
      </c>
      <c r="C3414" s="90" t="s">
        <v>13039</v>
      </c>
      <c r="D3414" s="91" t="s">
        <v>6249</v>
      </c>
      <c r="E3414" s="92">
        <v>164.09</v>
      </c>
      <c r="F3414" s="92">
        <v>16.37</v>
      </c>
      <c r="G3414" s="92">
        <v>180.46</v>
      </c>
      <c r="H3414" s="68">
        <v>9</v>
      </c>
      <c r="I3414" s="68"/>
    </row>
    <row r="3415" spans="2:9" x14ac:dyDescent="0.3">
      <c r="B3415" s="89" t="s">
        <v>13040</v>
      </c>
      <c r="C3415" s="90" t="s">
        <v>13041</v>
      </c>
      <c r="D3415" s="91" t="s">
        <v>6249</v>
      </c>
      <c r="E3415" s="92">
        <v>222.41</v>
      </c>
      <c r="F3415" s="92">
        <v>16.37</v>
      </c>
      <c r="G3415" s="92">
        <v>238.78</v>
      </c>
      <c r="H3415" s="68">
        <v>9</v>
      </c>
      <c r="I3415" s="68"/>
    </row>
    <row r="3416" spans="2:9" x14ac:dyDescent="0.3">
      <c r="B3416" s="89" t="s">
        <v>13042</v>
      </c>
      <c r="C3416" s="90" t="s">
        <v>13043</v>
      </c>
      <c r="D3416" s="91" t="s">
        <v>6249</v>
      </c>
      <c r="E3416" s="92">
        <v>382.7</v>
      </c>
      <c r="F3416" s="92">
        <v>16.37</v>
      </c>
      <c r="G3416" s="92">
        <v>399.07</v>
      </c>
      <c r="H3416" s="68">
        <v>9</v>
      </c>
      <c r="I3416" s="68"/>
    </row>
    <row r="3417" spans="2:9" x14ac:dyDescent="0.3">
      <c r="B3417" s="89" t="s">
        <v>13044</v>
      </c>
      <c r="C3417" s="90" t="s">
        <v>13045</v>
      </c>
      <c r="D3417" s="91" t="s">
        <v>6249</v>
      </c>
      <c r="E3417" s="92">
        <v>464.7</v>
      </c>
      <c r="F3417" s="92">
        <v>16.37</v>
      </c>
      <c r="G3417" s="92">
        <v>481.07</v>
      </c>
      <c r="H3417" s="68">
        <v>9</v>
      </c>
      <c r="I3417" s="68"/>
    </row>
    <row r="3418" spans="2:9" x14ac:dyDescent="0.3">
      <c r="B3418" s="89" t="s">
        <v>13046</v>
      </c>
      <c r="C3418" s="90" t="s">
        <v>13047</v>
      </c>
      <c r="D3418" s="91" t="s">
        <v>6249</v>
      </c>
      <c r="E3418" s="92">
        <v>800.48</v>
      </c>
      <c r="F3418" s="92">
        <v>21.83</v>
      </c>
      <c r="G3418" s="92">
        <v>822.31</v>
      </c>
      <c r="H3418" s="68">
        <v>9</v>
      </c>
      <c r="I3418" s="68"/>
    </row>
    <row r="3419" spans="2:9" x14ac:dyDescent="0.3">
      <c r="B3419" s="89" t="s">
        <v>13048</v>
      </c>
      <c r="C3419" s="90" t="s">
        <v>13049</v>
      </c>
      <c r="D3419" s="91" t="s">
        <v>6249</v>
      </c>
      <c r="E3419" s="92">
        <v>65.180000000000007</v>
      </c>
      <c r="F3419" s="92">
        <v>16.37</v>
      </c>
      <c r="G3419" s="92">
        <v>81.55</v>
      </c>
      <c r="H3419" s="68">
        <v>9</v>
      </c>
      <c r="I3419" s="68"/>
    </row>
    <row r="3420" spans="2:9" x14ac:dyDescent="0.3">
      <c r="B3420" s="89" t="s">
        <v>13050</v>
      </c>
      <c r="C3420" s="90" t="s">
        <v>13051</v>
      </c>
      <c r="D3420" s="91" t="s">
        <v>6249</v>
      </c>
      <c r="E3420" s="92">
        <v>91.27</v>
      </c>
      <c r="F3420" s="92">
        <v>16.37</v>
      </c>
      <c r="G3420" s="92">
        <v>107.64</v>
      </c>
      <c r="H3420" s="68">
        <v>9</v>
      </c>
      <c r="I3420" s="68"/>
    </row>
    <row r="3421" spans="2:9" x14ac:dyDescent="0.3">
      <c r="B3421" s="89" t="s">
        <v>13052</v>
      </c>
      <c r="C3421" s="90" t="s">
        <v>13053</v>
      </c>
      <c r="D3421" s="91" t="s">
        <v>6249</v>
      </c>
      <c r="E3421" s="92">
        <v>113.35</v>
      </c>
      <c r="F3421" s="92">
        <v>16.37</v>
      </c>
      <c r="G3421" s="92">
        <v>129.72</v>
      </c>
      <c r="H3421" s="68">
        <v>9</v>
      </c>
      <c r="I3421" s="68"/>
    </row>
    <row r="3422" spans="2:9" x14ac:dyDescent="0.3">
      <c r="B3422" s="89" t="s">
        <v>13054</v>
      </c>
      <c r="C3422" s="90" t="s">
        <v>13055</v>
      </c>
      <c r="D3422" s="91" t="s">
        <v>6249</v>
      </c>
      <c r="E3422" s="92">
        <v>161.97</v>
      </c>
      <c r="F3422" s="92">
        <v>16.37</v>
      </c>
      <c r="G3422" s="92">
        <v>178.34</v>
      </c>
      <c r="H3422" s="68">
        <v>9</v>
      </c>
      <c r="I3422" s="68"/>
    </row>
    <row r="3423" spans="2:9" x14ac:dyDescent="0.3">
      <c r="B3423" s="89" t="s">
        <v>13056</v>
      </c>
      <c r="C3423" s="90" t="s">
        <v>13057</v>
      </c>
      <c r="D3423" s="91" t="s">
        <v>6249</v>
      </c>
      <c r="E3423" s="92">
        <v>265.45999999999998</v>
      </c>
      <c r="F3423" s="92">
        <v>16.37</v>
      </c>
      <c r="G3423" s="92">
        <v>281.83</v>
      </c>
      <c r="H3423" s="68">
        <v>9</v>
      </c>
      <c r="I3423" s="68"/>
    </row>
    <row r="3424" spans="2:9" x14ac:dyDescent="0.3">
      <c r="B3424" s="89" t="s">
        <v>13058</v>
      </c>
      <c r="C3424" s="90" t="s">
        <v>13059</v>
      </c>
      <c r="D3424" s="91" t="s">
        <v>6249</v>
      </c>
      <c r="E3424" s="92">
        <v>391.89</v>
      </c>
      <c r="F3424" s="92">
        <v>16.37</v>
      </c>
      <c r="G3424" s="92">
        <v>408.26</v>
      </c>
      <c r="H3424" s="68">
        <v>9</v>
      </c>
      <c r="I3424" s="68"/>
    </row>
    <row r="3425" spans="2:9" x14ac:dyDescent="0.3">
      <c r="B3425" s="89" t="s">
        <v>13060</v>
      </c>
      <c r="C3425" s="90" t="s">
        <v>13061</v>
      </c>
      <c r="D3425" s="91" t="s">
        <v>6249</v>
      </c>
      <c r="E3425" s="92">
        <v>666.04</v>
      </c>
      <c r="F3425" s="92">
        <v>21.83</v>
      </c>
      <c r="G3425" s="92">
        <v>687.87</v>
      </c>
      <c r="H3425" s="68">
        <v>9</v>
      </c>
      <c r="I3425" s="68"/>
    </row>
    <row r="3426" spans="2:9" x14ac:dyDescent="0.3">
      <c r="B3426" s="89" t="s">
        <v>13062</v>
      </c>
      <c r="C3426" s="90" t="s">
        <v>13063</v>
      </c>
      <c r="D3426" s="91" t="s">
        <v>6249</v>
      </c>
      <c r="E3426" s="92">
        <v>64.62</v>
      </c>
      <c r="F3426" s="92">
        <v>16.37</v>
      </c>
      <c r="G3426" s="92">
        <v>80.989999999999995</v>
      </c>
      <c r="H3426" s="68">
        <v>9</v>
      </c>
      <c r="I3426" s="68"/>
    </row>
    <row r="3427" spans="2:9" x14ac:dyDescent="0.3">
      <c r="B3427" s="89" t="s">
        <v>13064</v>
      </c>
      <c r="C3427" s="90" t="s">
        <v>13065</v>
      </c>
      <c r="D3427" s="91" t="s">
        <v>6249</v>
      </c>
      <c r="E3427" s="92">
        <v>89.22</v>
      </c>
      <c r="F3427" s="92">
        <v>16.37</v>
      </c>
      <c r="G3427" s="92">
        <v>105.59</v>
      </c>
      <c r="H3427" s="68">
        <v>9</v>
      </c>
      <c r="I3427" s="68"/>
    </row>
    <row r="3428" spans="2:9" x14ac:dyDescent="0.3">
      <c r="B3428" s="89" t="s">
        <v>13066</v>
      </c>
      <c r="C3428" s="90" t="s">
        <v>13067</v>
      </c>
      <c r="D3428" s="91" t="s">
        <v>6249</v>
      </c>
      <c r="E3428" s="92">
        <v>109.98</v>
      </c>
      <c r="F3428" s="92">
        <v>16.37</v>
      </c>
      <c r="G3428" s="92">
        <v>126.35</v>
      </c>
      <c r="H3428" s="68">
        <v>9</v>
      </c>
      <c r="I3428" s="68"/>
    </row>
    <row r="3429" spans="2:9" x14ac:dyDescent="0.3">
      <c r="B3429" s="89" t="s">
        <v>13068</v>
      </c>
      <c r="C3429" s="90" t="s">
        <v>13069</v>
      </c>
      <c r="D3429" s="91" t="s">
        <v>6249</v>
      </c>
      <c r="E3429" s="92">
        <v>151</v>
      </c>
      <c r="F3429" s="92">
        <v>16.37</v>
      </c>
      <c r="G3429" s="92">
        <v>167.37</v>
      </c>
      <c r="H3429" s="68">
        <v>9</v>
      </c>
      <c r="I3429" s="68"/>
    </row>
    <row r="3430" spans="2:9" x14ac:dyDescent="0.3">
      <c r="B3430" s="89" t="s">
        <v>13070</v>
      </c>
      <c r="C3430" s="90" t="s">
        <v>13071</v>
      </c>
      <c r="D3430" s="91" t="s">
        <v>6249</v>
      </c>
      <c r="E3430" s="92">
        <v>243.31</v>
      </c>
      <c r="F3430" s="92">
        <v>16.37</v>
      </c>
      <c r="G3430" s="92">
        <v>259.68</v>
      </c>
      <c r="H3430" s="68">
        <v>9</v>
      </c>
      <c r="I3430" s="68"/>
    </row>
    <row r="3431" spans="2:9" ht="28.8" x14ac:dyDescent="0.3">
      <c r="B3431" s="89" t="s">
        <v>13072</v>
      </c>
      <c r="C3431" s="90" t="s">
        <v>13073</v>
      </c>
      <c r="D3431" s="91" t="s">
        <v>6249</v>
      </c>
      <c r="E3431" s="92">
        <v>4813.1000000000004</v>
      </c>
      <c r="F3431" s="92">
        <v>27.29</v>
      </c>
      <c r="G3431" s="92">
        <v>4840.3900000000003</v>
      </c>
      <c r="H3431" s="68">
        <v>9</v>
      </c>
      <c r="I3431" s="68"/>
    </row>
    <row r="3432" spans="2:9" ht="28.8" x14ac:dyDescent="0.3">
      <c r="B3432" s="89" t="s">
        <v>13074</v>
      </c>
      <c r="C3432" s="90" t="s">
        <v>13075</v>
      </c>
      <c r="D3432" s="91" t="s">
        <v>6249</v>
      </c>
      <c r="E3432" s="92">
        <v>137.24</v>
      </c>
      <c r="F3432" s="92">
        <v>16.37</v>
      </c>
      <c r="G3432" s="92">
        <v>153.61000000000001</v>
      </c>
      <c r="H3432" s="68">
        <v>9</v>
      </c>
      <c r="I3432" s="68"/>
    </row>
    <row r="3433" spans="2:9" ht="28.8" x14ac:dyDescent="0.3">
      <c r="B3433" s="89" t="s">
        <v>13076</v>
      </c>
      <c r="C3433" s="90" t="s">
        <v>13077</v>
      </c>
      <c r="D3433" s="91" t="s">
        <v>6249</v>
      </c>
      <c r="E3433" s="92">
        <v>358.36</v>
      </c>
      <c r="F3433" s="92">
        <v>16.37</v>
      </c>
      <c r="G3433" s="92">
        <v>374.73</v>
      </c>
      <c r="H3433" s="68">
        <v>9</v>
      </c>
      <c r="I3433" s="68"/>
    </row>
    <row r="3434" spans="2:9" x14ac:dyDescent="0.3">
      <c r="B3434" s="89" t="s">
        <v>13078</v>
      </c>
      <c r="C3434" s="90" t="s">
        <v>13079</v>
      </c>
      <c r="D3434" s="91" t="s">
        <v>6249</v>
      </c>
      <c r="E3434" s="92">
        <v>362.01</v>
      </c>
      <c r="F3434" s="92">
        <v>16.37</v>
      </c>
      <c r="G3434" s="92">
        <v>378.38</v>
      </c>
      <c r="H3434" s="68">
        <v>9</v>
      </c>
      <c r="I3434" s="68"/>
    </row>
    <row r="3435" spans="2:9" x14ac:dyDescent="0.3">
      <c r="B3435" s="89" t="s">
        <v>13080</v>
      </c>
      <c r="C3435" s="90" t="s">
        <v>13081</v>
      </c>
      <c r="D3435" s="91" t="s">
        <v>6249</v>
      </c>
      <c r="E3435" s="92">
        <v>702.93</v>
      </c>
      <c r="F3435" s="92">
        <v>21.83</v>
      </c>
      <c r="G3435" s="92">
        <v>724.76</v>
      </c>
      <c r="H3435" s="68">
        <v>9</v>
      </c>
      <c r="I3435" s="68"/>
    </row>
    <row r="3436" spans="2:9" x14ac:dyDescent="0.3">
      <c r="B3436" s="89" t="s">
        <v>13082</v>
      </c>
      <c r="C3436" s="90" t="s">
        <v>13083</v>
      </c>
      <c r="D3436" s="91" t="s">
        <v>6249</v>
      </c>
      <c r="E3436" s="92">
        <v>295.01</v>
      </c>
      <c r="F3436" s="92">
        <v>16.37</v>
      </c>
      <c r="G3436" s="92">
        <v>311.38</v>
      </c>
      <c r="H3436" s="68">
        <v>9</v>
      </c>
      <c r="I3436" s="68"/>
    </row>
    <row r="3437" spans="2:9" ht="28.8" x14ac:dyDescent="0.3">
      <c r="B3437" s="89" t="s">
        <v>13084</v>
      </c>
      <c r="C3437" s="90" t="s">
        <v>13085</v>
      </c>
      <c r="D3437" s="91" t="s">
        <v>6249</v>
      </c>
      <c r="E3437" s="92">
        <v>106.72</v>
      </c>
      <c r="F3437" s="92">
        <v>9.1</v>
      </c>
      <c r="G3437" s="92">
        <v>115.82</v>
      </c>
      <c r="H3437" s="68">
        <v>9</v>
      </c>
      <c r="I3437" s="68"/>
    </row>
    <row r="3438" spans="2:9" ht="28.8" x14ac:dyDescent="0.3">
      <c r="B3438" s="89" t="s">
        <v>13086</v>
      </c>
      <c r="C3438" s="90" t="s">
        <v>13087</v>
      </c>
      <c r="D3438" s="91" t="s">
        <v>6249</v>
      </c>
      <c r="E3438" s="92">
        <v>4241.74</v>
      </c>
      <c r="F3438" s="92">
        <v>21.83</v>
      </c>
      <c r="G3438" s="92">
        <v>4263.57</v>
      </c>
      <c r="H3438" s="68">
        <v>9</v>
      </c>
      <c r="I3438" s="68"/>
    </row>
    <row r="3439" spans="2:9" ht="28.8" x14ac:dyDescent="0.3">
      <c r="B3439" s="89" t="s">
        <v>13088</v>
      </c>
      <c r="C3439" s="90" t="s">
        <v>13089</v>
      </c>
      <c r="D3439" s="91" t="s">
        <v>6249</v>
      </c>
      <c r="E3439" s="92">
        <v>1538.98</v>
      </c>
      <c r="F3439" s="92">
        <v>21.83</v>
      </c>
      <c r="G3439" s="92">
        <v>1560.81</v>
      </c>
      <c r="H3439" s="68">
        <v>9</v>
      </c>
      <c r="I3439" s="68"/>
    </row>
    <row r="3440" spans="2:9" ht="28.8" x14ac:dyDescent="0.3">
      <c r="B3440" s="89" t="s">
        <v>13090</v>
      </c>
      <c r="C3440" s="90" t="s">
        <v>13091</v>
      </c>
      <c r="D3440" s="91" t="s">
        <v>6249</v>
      </c>
      <c r="E3440" s="92">
        <v>298.7</v>
      </c>
      <c r="F3440" s="92">
        <v>16.37</v>
      </c>
      <c r="G3440" s="92">
        <v>315.07</v>
      </c>
      <c r="H3440" s="68">
        <v>9</v>
      </c>
      <c r="I3440" s="68"/>
    </row>
    <row r="3441" spans="2:9" ht="28.8" x14ac:dyDescent="0.3">
      <c r="B3441" s="89" t="s">
        <v>13092</v>
      </c>
      <c r="C3441" s="90" t="s">
        <v>13093</v>
      </c>
      <c r="D3441" s="91" t="s">
        <v>6249</v>
      </c>
      <c r="E3441" s="92">
        <v>148.76</v>
      </c>
      <c r="F3441" s="92">
        <v>16.37</v>
      </c>
      <c r="G3441" s="92">
        <v>165.13</v>
      </c>
      <c r="H3441" s="68">
        <v>9</v>
      </c>
      <c r="I3441" s="68"/>
    </row>
    <row r="3442" spans="2:9" ht="28.8" x14ac:dyDescent="0.3">
      <c r="B3442" s="89" t="s">
        <v>13094</v>
      </c>
      <c r="C3442" s="90" t="s">
        <v>13095</v>
      </c>
      <c r="D3442" s="91" t="s">
        <v>6249</v>
      </c>
      <c r="E3442" s="92">
        <v>199.63</v>
      </c>
      <c r="F3442" s="92">
        <v>16.37</v>
      </c>
      <c r="G3442" s="92">
        <v>216</v>
      </c>
      <c r="H3442" s="68">
        <v>9</v>
      </c>
      <c r="I3442" s="68"/>
    </row>
    <row r="3443" spans="2:9" ht="28.8" x14ac:dyDescent="0.3">
      <c r="B3443" s="89" t="s">
        <v>13096</v>
      </c>
      <c r="C3443" s="90" t="s">
        <v>13097</v>
      </c>
      <c r="D3443" s="91" t="s">
        <v>6249</v>
      </c>
      <c r="E3443" s="92">
        <v>403.63</v>
      </c>
      <c r="F3443" s="92">
        <v>16.37</v>
      </c>
      <c r="G3443" s="92">
        <v>420</v>
      </c>
      <c r="H3443" s="68">
        <v>9</v>
      </c>
      <c r="I3443" s="68"/>
    </row>
    <row r="3444" spans="2:9" ht="28.8" x14ac:dyDescent="0.3">
      <c r="B3444" s="89" t="s">
        <v>13098</v>
      </c>
      <c r="C3444" s="90" t="s">
        <v>13099</v>
      </c>
      <c r="D3444" s="91" t="s">
        <v>6249</v>
      </c>
      <c r="E3444" s="92">
        <v>529.5</v>
      </c>
      <c r="F3444" s="92">
        <v>16.37</v>
      </c>
      <c r="G3444" s="92">
        <v>545.87</v>
      </c>
      <c r="H3444" s="68">
        <v>9</v>
      </c>
      <c r="I3444" s="68"/>
    </row>
    <row r="3445" spans="2:9" ht="28.8" x14ac:dyDescent="0.3">
      <c r="B3445" s="89" t="s">
        <v>13100</v>
      </c>
      <c r="C3445" s="90" t="s">
        <v>13101</v>
      </c>
      <c r="D3445" s="91" t="s">
        <v>6249</v>
      </c>
      <c r="E3445" s="92">
        <v>808.95</v>
      </c>
      <c r="F3445" s="92">
        <v>16.37</v>
      </c>
      <c r="G3445" s="92">
        <v>825.32</v>
      </c>
      <c r="H3445" s="68">
        <v>9</v>
      </c>
      <c r="I3445" s="68"/>
    </row>
    <row r="3446" spans="2:9" ht="28.8" x14ac:dyDescent="0.3">
      <c r="B3446" s="89" t="s">
        <v>13102</v>
      </c>
      <c r="C3446" s="90" t="s">
        <v>13103</v>
      </c>
      <c r="D3446" s="91" t="s">
        <v>6249</v>
      </c>
      <c r="E3446" s="92">
        <v>1738.41</v>
      </c>
      <c r="F3446" s="92">
        <v>21.83</v>
      </c>
      <c r="G3446" s="92">
        <v>1760.24</v>
      </c>
      <c r="H3446" s="68">
        <v>9</v>
      </c>
      <c r="I3446" s="68"/>
    </row>
    <row r="3447" spans="2:9" ht="28.8" x14ac:dyDescent="0.3">
      <c r="B3447" s="89" t="s">
        <v>13104</v>
      </c>
      <c r="C3447" s="90" t="s">
        <v>13105</v>
      </c>
      <c r="D3447" s="91" t="s">
        <v>6249</v>
      </c>
      <c r="E3447" s="92">
        <v>4535.83</v>
      </c>
      <c r="F3447" s="92">
        <v>21.83</v>
      </c>
      <c r="G3447" s="92">
        <v>4557.66</v>
      </c>
      <c r="H3447" s="68">
        <v>9</v>
      </c>
      <c r="I3447" s="68"/>
    </row>
    <row r="3448" spans="2:9" ht="28.8" x14ac:dyDescent="0.3">
      <c r="B3448" s="89" t="s">
        <v>13106</v>
      </c>
      <c r="C3448" s="90" t="s">
        <v>13107</v>
      </c>
      <c r="D3448" s="91" t="s">
        <v>6249</v>
      </c>
      <c r="E3448" s="92">
        <v>57</v>
      </c>
      <c r="F3448" s="92">
        <v>10.92</v>
      </c>
      <c r="G3448" s="92">
        <v>67.92</v>
      </c>
      <c r="H3448" s="68">
        <v>9</v>
      </c>
      <c r="I3448" s="68"/>
    </row>
    <row r="3449" spans="2:9" ht="28.8" x14ac:dyDescent="0.3">
      <c r="B3449" s="89" t="s">
        <v>13108</v>
      </c>
      <c r="C3449" s="90" t="s">
        <v>13109</v>
      </c>
      <c r="D3449" s="91" t="s">
        <v>6249</v>
      </c>
      <c r="E3449" s="92">
        <v>63.64</v>
      </c>
      <c r="F3449" s="92">
        <v>16.37</v>
      </c>
      <c r="G3449" s="92">
        <v>80.010000000000005</v>
      </c>
      <c r="H3449" s="68">
        <v>9</v>
      </c>
      <c r="I3449" s="68"/>
    </row>
    <row r="3450" spans="2:9" ht="28.8" x14ac:dyDescent="0.3">
      <c r="B3450" s="89" t="s">
        <v>13110</v>
      </c>
      <c r="C3450" s="90" t="s">
        <v>13111</v>
      </c>
      <c r="D3450" s="91" t="s">
        <v>6249</v>
      </c>
      <c r="E3450" s="92">
        <v>83.1</v>
      </c>
      <c r="F3450" s="92">
        <v>14.56</v>
      </c>
      <c r="G3450" s="92">
        <v>97.66</v>
      </c>
      <c r="H3450" s="68">
        <v>9</v>
      </c>
      <c r="I3450" s="68"/>
    </row>
    <row r="3451" spans="2:9" ht="28.8" x14ac:dyDescent="0.3">
      <c r="B3451" s="89" t="s">
        <v>13112</v>
      </c>
      <c r="C3451" s="90" t="s">
        <v>13113</v>
      </c>
      <c r="D3451" s="91" t="s">
        <v>6249</v>
      </c>
      <c r="E3451" s="92">
        <v>87.8</v>
      </c>
      <c r="F3451" s="92">
        <v>16.37</v>
      </c>
      <c r="G3451" s="92">
        <v>104.17</v>
      </c>
      <c r="H3451" s="68">
        <v>9</v>
      </c>
      <c r="I3451" s="68"/>
    </row>
    <row r="3452" spans="2:9" ht="28.8" x14ac:dyDescent="0.3">
      <c r="B3452" s="89" t="s">
        <v>13114</v>
      </c>
      <c r="C3452" s="90" t="s">
        <v>13115</v>
      </c>
      <c r="D3452" s="91" t="s">
        <v>6249</v>
      </c>
      <c r="E3452" s="92">
        <v>361.91</v>
      </c>
      <c r="F3452" s="92">
        <v>16.37</v>
      </c>
      <c r="G3452" s="92">
        <v>378.28</v>
      </c>
      <c r="H3452" s="68">
        <v>9</v>
      </c>
      <c r="I3452" s="68"/>
    </row>
    <row r="3453" spans="2:9" ht="28.8" x14ac:dyDescent="0.3">
      <c r="B3453" s="89" t="s">
        <v>13116</v>
      </c>
      <c r="C3453" s="90" t="s">
        <v>13117</v>
      </c>
      <c r="D3453" s="91" t="s">
        <v>6249</v>
      </c>
      <c r="E3453" s="92">
        <v>495.1</v>
      </c>
      <c r="F3453" s="92">
        <v>16.37</v>
      </c>
      <c r="G3453" s="92">
        <v>511.47</v>
      </c>
      <c r="H3453" s="68">
        <v>9</v>
      </c>
      <c r="I3453" s="68"/>
    </row>
    <row r="3454" spans="2:9" ht="28.8" x14ac:dyDescent="0.3">
      <c r="B3454" s="89" t="s">
        <v>13118</v>
      </c>
      <c r="C3454" s="90" t="s">
        <v>13119</v>
      </c>
      <c r="D3454" s="91" t="s">
        <v>6249</v>
      </c>
      <c r="E3454" s="92">
        <v>3592.53</v>
      </c>
      <c r="F3454" s="92">
        <v>72.78</v>
      </c>
      <c r="G3454" s="92">
        <v>3665.31</v>
      </c>
      <c r="H3454" s="68">
        <v>9</v>
      </c>
      <c r="I3454" s="68"/>
    </row>
    <row r="3455" spans="2:9" ht="28.8" x14ac:dyDescent="0.3">
      <c r="B3455" s="89" t="s">
        <v>13120</v>
      </c>
      <c r="C3455" s="90" t="s">
        <v>13121</v>
      </c>
      <c r="D3455" s="91" t="s">
        <v>6249</v>
      </c>
      <c r="E3455" s="92">
        <v>5220.67</v>
      </c>
      <c r="F3455" s="92">
        <v>72.78</v>
      </c>
      <c r="G3455" s="92">
        <v>5293.45</v>
      </c>
      <c r="H3455" s="68">
        <v>9</v>
      </c>
      <c r="I3455" s="68"/>
    </row>
    <row r="3456" spans="2:9" x14ac:dyDescent="0.3">
      <c r="B3456" s="89" t="s">
        <v>13122</v>
      </c>
      <c r="C3456" s="90" t="s">
        <v>13123</v>
      </c>
      <c r="D3456" s="91" t="s">
        <v>6249</v>
      </c>
      <c r="E3456" s="92">
        <v>391.86</v>
      </c>
      <c r="F3456" s="92">
        <v>36.39</v>
      </c>
      <c r="G3456" s="92">
        <v>428.25</v>
      </c>
      <c r="H3456" s="68">
        <v>9</v>
      </c>
      <c r="I3456" s="68"/>
    </row>
    <row r="3457" spans="2:9" x14ac:dyDescent="0.3">
      <c r="B3457" s="89" t="s">
        <v>13124</v>
      </c>
      <c r="C3457" s="90" t="s">
        <v>13125</v>
      </c>
      <c r="D3457" s="91"/>
      <c r="E3457" s="92"/>
      <c r="F3457" s="92"/>
      <c r="G3457" s="92"/>
      <c r="H3457" s="68">
        <v>5</v>
      </c>
      <c r="I3457" s="68"/>
    </row>
    <row r="3458" spans="2:9" ht="28.8" x14ac:dyDescent="0.3">
      <c r="B3458" s="89" t="s">
        <v>13126</v>
      </c>
      <c r="C3458" s="90" t="s">
        <v>13127</v>
      </c>
      <c r="D3458" s="91" t="s">
        <v>6249</v>
      </c>
      <c r="E3458" s="92">
        <v>1194.2</v>
      </c>
      <c r="F3458" s="92">
        <v>45.49</v>
      </c>
      <c r="G3458" s="92">
        <v>1239.69</v>
      </c>
      <c r="H3458" s="68">
        <v>9</v>
      </c>
      <c r="I3458" s="68"/>
    </row>
    <row r="3459" spans="2:9" x14ac:dyDescent="0.3">
      <c r="B3459" s="89" t="s">
        <v>13128</v>
      </c>
      <c r="C3459" s="90" t="s">
        <v>13129</v>
      </c>
      <c r="D3459" s="91" t="s">
        <v>6249</v>
      </c>
      <c r="E3459" s="92">
        <v>1666.85</v>
      </c>
      <c r="F3459" s="92">
        <v>127.37</v>
      </c>
      <c r="G3459" s="92">
        <v>1794.22</v>
      </c>
      <c r="H3459" s="68">
        <v>9</v>
      </c>
      <c r="I3459" s="68"/>
    </row>
    <row r="3460" spans="2:9" x14ac:dyDescent="0.3">
      <c r="B3460" s="89" t="s">
        <v>13130</v>
      </c>
      <c r="C3460" s="90" t="s">
        <v>13131</v>
      </c>
      <c r="D3460" s="91" t="s">
        <v>6249</v>
      </c>
      <c r="E3460" s="92">
        <v>2471.2399999999998</v>
      </c>
      <c r="F3460" s="92">
        <v>127.37</v>
      </c>
      <c r="G3460" s="92">
        <v>2598.61</v>
      </c>
      <c r="H3460" s="68">
        <v>9</v>
      </c>
      <c r="I3460" s="68"/>
    </row>
    <row r="3461" spans="2:9" x14ac:dyDescent="0.3">
      <c r="B3461" s="89" t="s">
        <v>13132</v>
      </c>
      <c r="C3461" s="90" t="s">
        <v>13133</v>
      </c>
      <c r="D3461" s="91" t="s">
        <v>6249</v>
      </c>
      <c r="E3461" s="92">
        <v>1305.8699999999999</v>
      </c>
      <c r="F3461" s="92">
        <v>127.37</v>
      </c>
      <c r="G3461" s="92">
        <v>1433.24</v>
      </c>
      <c r="H3461" s="68">
        <v>9</v>
      </c>
      <c r="I3461" s="68"/>
    </row>
    <row r="3462" spans="2:9" ht="28.8" x14ac:dyDescent="0.3">
      <c r="B3462" s="89" t="s">
        <v>13134</v>
      </c>
      <c r="C3462" s="90" t="s">
        <v>13135</v>
      </c>
      <c r="D3462" s="91" t="s">
        <v>6249</v>
      </c>
      <c r="E3462" s="92">
        <v>2579.71</v>
      </c>
      <c r="F3462" s="92">
        <v>127.37</v>
      </c>
      <c r="G3462" s="92">
        <v>2707.08</v>
      </c>
      <c r="H3462" s="68">
        <v>9</v>
      </c>
      <c r="I3462" s="68"/>
    </row>
    <row r="3463" spans="2:9" x14ac:dyDescent="0.3">
      <c r="B3463" s="89" t="s">
        <v>13136</v>
      </c>
      <c r="C3463" s="90" t="s">
        <v>13137</v>
      </c>
      <c r="D3463" s="91" t="s">
        <v>6249</v>
      </c>
      <c r="E3463" s="92">
        <v>1847.28</v>
      </c>
      <c r="F3463" s="92">
        <v>72.78</v>
      </c>
      <c r="G3463" s="92">
        <v>1920.06</v>
      </c>
      <c r="H3463" s="68">
        <v>9</v>
      </c>
      <c r="I3463" s="68"/>
    </row>
    <row r="3464" spans="2:9" x14ac:dyDescent="0.3">
      <c r="B3464" s="89" t="s">
        <v>13138</v>
      </c>
      <c r="C3464" s="90" t="s">
        <v>13139</v>
      </c>
      <c r="D3464" s="91" t="s">
        <v>6249</v>
      </c>
      <c r="E3464" s="92">
        <v>3091.09</v>
      </c>
      <c r="F3464" s="92">
        <v>72.78</v>
      </c>
      <c r="G3464" s="92">
        <v>3163.87</v>
      </c>
      <c r="H3464" s="68">
        <v>9</v>
      </c>
      <c r="I3464" s="68"/>
    </row>
    <row r="3465" spans="2:9" x14ac:dyDescent="0.3">
      <c r="B3465" s="89" t="s">
        <v>13140</v>
      </c>
      <c r="C3465" s="90" t="s">
        <v>13141</v>
      </c>
      <c r="D3465" s="91" t="s">
        <v>6249</v>
      </c>
      <c r="E3465" s="92">
        <v>1093.8599999999999</v>
      </c>
      <c r="F3465" s="92">
        <v>72.78</v>
      </c>
      <c r="G3465" s="92">
        <v>1166.6400000000001</v>
      </c>
      <c r="H3465" s="68">
        <v>9</v>
      </c>
      <c r="I3465" s="68"/>
    </row>
    <row r="3466" spans="2:9" x14ac:dyDescent="0.3">
      <c r="B3466" s="89" t="s">
        <v>13142</v>
      </c>
      <c r="C3466" s="90" t="s">
        <v>13143</v>
      </c>
      <c r="D3466" s="91" t="s">
        <v>6249</v>
      </c>
      <c r="E3466" s="92">
        <v>734.76</v>
      </c>
      <c r="F3466" s="92">
        <v>72.78</v>
      </c>
      <c r="G3466" s="92">
        <v>807.54</v>
      </c>
      <c r="H3466" s="68">
        <v>9</v>
      </c>
      <c r="I3466" s="68"/>
    </row>
    <row r="3467" spans="2:9" ht="28.8" x14ac:dyDescent="0.3">
      <c r="B3467" s="89" t="s">
        <v>13144</v>
      </c>
      <c r="C3467" s="90" t="s">
        <v>13145</v>
      </c>
      <c r="D3467" s="91" t="s">
        <v>6249</v>
      </c>
      <c r="E3467" s="92">
        <v>7259.38</v>
      </c>
      <c r="F3467" s="92">
        <v>45.49</v>
      </c>
      <c r="G3467" s="92">
        <v>7304.87</v>
      </c>
      <c r="H3467" s="68">
        <v>9</v>
      </c>
      <c r="I3467" s="68"/>
    </row>
    <row r="3468" spans="2:9" ht="28.8" x14ac:dyDescent="0.3">
      <c r="B3468" s="89" t="s">
        <v>13146</v>
      </c>
      <c r="C3468" s="90" t="s">
        <v>13147</v>
      </c>
      <c r="D3468" s="91" t="s">
        <v>6249</v>
      </c>
      <c r="E3468" s="92">
        <v>3481.68</v>
      </c>
      <c r="F3468" s="92">
        <v>21.83</v>
      </c>
      <c r="G3468" s="92">
        <v>3503.51</v>
      </c>
      <c r="H3468" s="68">
        <v>9</v>
      </c>
      <c r="I3468" s="68"/>
    </row>
    <row r="3469" spans="2:9" x14ac:dyDescent="0.3">
      <c r="B3469" s="89" t="s">
        <v>13148</v>
      </c>
      <c r="C3469" s="90" t="s">
        <v>13149</v>
      </c>
      <c r="D3469" s="91" t="s">
        <v>6249</v>
      </c>
      <c r="E3469" s="92">
        <v>944.68</v>
      </c>
      <c r="F3469" s="92">
        <v>72.78</v>
      </c>
      <c r="G3469" s="92">
        <v>1017.46</v>
      </c>
      <c r="H3469" s="68">
        <v>9</v>
      </c>
      <c r="I3469" s="68"/>
    </row>
    <row r="3470" spans="2:9" ht="28.8" x14ac:dyDescent="0.3">
      <c r="B3470" s="89" t="s">
        <v>13150</v>
      </c>
      <c r="C3470" s="90" t="s">
        <v>13151</v>
      </c>
      <c r="D3470" s="91" t="s">
        <v>6249</v>
      </c>
      <c r="E3470" s="92">
        <v>1039.94</v>
      </c>
      <c r="F3470" s="92">
        <v>27.29</v>
      </c>
      <c r="G3470" s="92">
        <v>1067.23</v>
      </c>
      <c r="H3470" s="68">
        <v>9</v>
      </c>
      <c r="I3470" s="68"/>
    </row>
    <row r="3471" spans="2:9" ht="28.8" x14ac:dyDescent="0.3">
      <c r="B3471" s="89" t="s">
        <v>13152</v>
      </c>
      <c r="C3471" s="90" t="s">
        <v>13153</v>
      </c>
      <c r="D3471" s="91" t="s">
        <v>6249</v>
      </c>
      <c r="E3471" s="92">
        <v>8806.08</v>
      </c>
      <c r="F3471" s="92">
        <v>109.17</v>
      </c>
      <c r="G3471" s="92">
        <v>8915.25</v>
      </c>
      <c r="H3471" s="68">
        <v>9</v>
      </c>
      <c r="I3471" s="68"/>
    </row>
    <row r="3472" spans="2:9" ht="28.8" x14ac:dyDescent="0.3">
      <c r="B3472" s="89" t="s">
        <v>13154</v>
      </c>
      <c r="C3472" s="90" t="s">
        <v>13155</v>
      </c>
      <c r="D3472" s="91" t="s">
        <v>6249</v>
      </c>
      <c r="E3472" s="92">
        <v>1921.93</v>
      </c>
      <c r="F3472" s="92">
        <v>72.78</v>
      </c>
      <c r="G3472" s="92">
        <v>1994.71</v>
      </c>
      <c r="H3472" s="68">
        <v>9</v>
      </c>
      <c r="I3472" s="68"/>
    </row>
    <row r="3473" spans="2:9" ht="28.8" x14ac:dyDescent="0.3">
      <c r="B3473" s="89" t="s">
        <v>13156</v>
      </c>
      <c r="C3473" s="90" t="s">
        <v>13157</v>
      </c>
      <c r="D3473" s="91" t="s">
        <v>6249</v>
      </c>
      <c r="E3473" s="92">
        <v>2857.82</v>
      </c>
      <c r="F3473" s="92">
        <v>72.78</v>
      </c>
      <c r="G3473" s="92">
        <v>2930.6</v>
      </c>
      <c r="H3473" s="68">
        <v>9</v>
      </c>
      <c r="I3473" s="68"/>
    </row>
    <row r="3474" spans="2:9" ht="28.8" x14ac:dyDescent="0.3">
      <c r="B3474" s="89" t="s">
        <v>13158</v>
      </c>
      <c r="C3474" s="90" t="s">
        <v>13159</v>
      </c>
      <c r="D3474" s="91" t="s">
        <v>6249</v>
      </c>
      <c r="E3474" s="92">
        <v>1787.65</v>
      </c>
      <c r="F3474" s="92">
        <v>72.78</v>
      </c>
      <c r="G3474" s="92">
        <v>1860.43</v>
      </c>
      <c r="H3474" s="68">
        <v>9</v>
      </c>
      <c r="I3474" s="68"/>
    </row>
    <row r="3475" spans="2:9" x14ac:dyDescent="0.3">
      <c r="B3475" s="89" t="s">
        <v>13160</v>
      </c>
      <c r="C3475" s="90" t="s">
        <v>13161</v>
      </c>
      <c r="D3475" s="91"/>
      <c r="E3475" s="92"/>
      <c r="F3475" s="92"/>
      <c r="G3475" s="92"/>
      <c r="H3475" s="68">
        <v>5</v>
      </c>
      <c r="I3475" s="68"/>
    </row>
    <row r="3476" spans="2:9" ht="28.8" x14ac:dyDescent="0.3">
      <c r="B3476" s="89" t="s">
        <v>13162</v>
      </c>
      <c r="C3476" s="90" t="s">
        <v>13163</v>
      </c>
      <c r="D3476" s="91" t="s">
        <v>6249</v>
      </c>
      <c r="E3476" s="92">
        <v>82.76</v>
      </c>
      <c r="F3476" s="92">
        <v>16.37</v>
      </c>
      <c r="G3476" s="92">
        <v>99.13</v>
      </c>
      <c r="H3476" s="68">
        <v>9</v>
      </c>
      <c r="I3476" s="68"/>
    </row>
    <row r="3477" spans="2:9" ht="28.8" x14ac:dyDescent="0.3">
      <c r="B3477" s="89" t="s">
        <v>13164</v>
      </c>
      <c r="C3477" s="90" t="s">
        <v>13165</v>
      </c>
      <c r="D3477" s="91" t="s">
        <v>6249</v>
      </c>
      <c r="E3477" s="92">
        <v>113.34</v>
      </c>
      <c r="F3477" s="92">
        <v>21.83</v>
      </c>
      <c r="G3477" s="92">
        <v>135.16999999999999</v>
      </c>
      <c r="H3477" s="68">
        <v>9</v>
      </c>
      <c r="I3477" s="68"/>
    </row>
    <row r="3478" spans="2:9" ht="28.8" x14ac:dyDescent="0.3">
      <c r="B3478" s="89" t="s">
        <v>13166</v>
      </c>
      <c r="C3478" s="90" t="s">
        <v>13167</v>
      </c>
      <c r="D3478" s="91" t="s">
        <v>6249</v>
      </c>
      <c r="E3478" s="92">
        <v>147</v>
      </c>
      <c r="F3478" s="92">
        <v>27.29</v>
      </c>
      <c r="G3478" s="92">
        <v>174.29</v>
      </c>
      <c r="H3478" s="68">
        <v>9</v>
      </c>
      <c r="I3478" s="68"/>
    </row>
    <row r="3479" spans="2:9" ht="28.8" x14ac:dyDescent="0.3">
      <c r="B3479" s="89" t="s">
        <v>13168</v>
      </c>
      <c r="C3479" s="90" t="s">
        <v>13169</v>
      </c>
      <c r="D3479" s="91" t="s">
        <v>6249</v>
      </c>
      <c r="E3479" s="92">
        <v>147.54</v>
      </c>
      <c r="F3479" s="92">
        <v>29.12</v>
      </c>
      <c r="G3479" s="92">
        <v>176.66</v>
      </c>
      <c r="H3479" s="68">
        <v>9</v>
      </c>
      <c r="I3479" s="68"/>
    </row>
    <row r="3480" spans="2:9" ht="28.8" x14ac:dyDescent="0.3">
      <c r="B3480" s="89" t="s">
        <v>13170</v>
      </c>
      <c r="C3480" s="90" t="s">
        <v>13171</v>
      </c>
      <c r="D3480" s="91" t="s">
        <v>6249</v>
      </c>
      <c r="E3480" s="92">
        <v>490.82</v>
      </c>
      <c r="F3480" s="92">
        <v>45.49</v>
      </c>
      <c r="G3480" s="92">
        <v>536.30999999999995</v>
      </c>
      <c r="H3480" s="68">
        <v>9</v>
      </c>
      <c r="I3480" s="68"/>
    </row>
    <row r="3481" spans="2:9" x14ac:dyDescent="0.3">
      <c r="B3481" s="89" t="s">
        <v>13172</v>
      </c>
      <c r="C3481" s="90" t="s">
        <v>13173</v>
      </c>
      <c r="D3481" s="91"/>
      <c r="E3481" s="92"/>
      <c r="F3481" s="92"/>
      <c r="G3481" s="92"/>
      <c r="H3481" s="68">
        <v>5</v>
      </c>
      <c r="I3481" s="68"/>
    </row>
    <row r="3482" spans="2:9" ht="28.8" x14ac:dyDescent="0.3">
      <c r="B3482" s="89" t="s">
        <v>13174</v>
      </c>
      <c r="C3482" s="90" t="s">
        <v>13175</v>
      </c>
      <c r="D3482" s="91" t="s">
        <v>6249</v>
      </c>
      <c r="E3482" s="92">
        <v>355.08</v>
      </c>
      <c r="F3482" s="92">
        <v>21.83</v>
      </c>
      <c r="G3482" s="92">
        <v>376.91</v>
      </c>
      <c r="H3482" s="68">
        <v>9</v>
      </c>
      <c r="I3482" s="68"/>
    </row>
    <row r="3483" spans="2:9" ht="28.8" x14ac:dyDescent="0.3">
      <c r="B3483" s="89" t="s">
        <v>13176</v>
      </c>
      <c r="C3483" s="90" t="s">
        <v>13177</v>
      </c>
      <c r="D3483" s="91" t="s">
        <v>6249</v>
      </c>
      <c r="E3483" s="92">
        <v>461.38</v>
      </c>
      <c r="F3483" s="92">
        <v>27.29</v>
      </c>
      <c r="G3483" s="92">
        <v>488.67</v>
      </c>
      <c r="H3483" s="68">
        <v>9</v>
      </c>
      <c r="I3483" s="68"/>
    </row>
    <row r="3484" spans="2:9" ht="28.8" x14ac:dyDescent="0.3">
      <c r="B3484" s="89" t="s">
        <v>13178</v>
      </c>
      <c r="C3484" s="90" t="s">
        <v>13179</v>
      </c>
      <c r="D3484" s="91" t="s">
        <v>6249</v>
      </c>
      <c r="E3484" s="92">
        <v>865.03</v>
      </c>
      <c r="F3484" s="92">
        <v>36.39</v>
      </c>
      <c r="G3484" s="92">
        <v>901.42</v>
      </c>
      <c r="H3484" s="68">
        <v>9</v>
      </c>
      <c r="I3484" s="68"/>
    </row>
    <row r="3485" spans="2:9" ht="28.8" x14ac:dyDescent="0.3">
      <c r="B3485" s="89" t="s">
        <v>13180</v>
      </c>
      <c r="C3485" s="90" t="s">
        <v>13181</v>
      </c>
      <c r="D3485" s="91" t="s">
        <v>6249</v>
      </c>
      <c r="E3485" s="92">
        <v>1196.6400000000001</v>
      </c>
      <c r="F3485" s="92">
        <v>45.49</v>
      </c>
      <c r="G3485" s="92">
        <v>1242.1300000000001</v>
      </c>
      <c r="H3485" s="68">
        <v>9</v>
      </c>
      <c r="I3485" s="68"/>
    </row>
    <row r="3486" spans="2:9" x14ac:dyDescent="0.3">
      <c r="B3486" s="89" t="s">
        <v>13182</v>
      </c>
      <c r="C3486" s="90" t="s">
        <v>13183</v>
      </c>
      <c r="D3486" s="91"/>
      <c r="E3486" s="92"/>
      <c r="F3486" s="92"/>
      <c r="G3486" s="92"/>
      <c r="H3486" s="68">
        <v>5</v>
      </c>
      <c r="I3486" s="68"/>
    </row>
    <row r="3487" spans="2:9" ht="28.8" x14ac:dyDescent="0.3">
      <c r="B3487" s="89" t="s">
        <v>13184</v>
      </c>
      <c r="C3487" s="90" t="s">
        <v>13185</v>
      </c>
      <c r="D3487" s="91" t="s">
        <v>6249</v>
      </c>
      <c r="E3487" s="92">
        <v>641.07000000000005</v>
      </c>
      <c r="F3487" s="92">
        <v>16.37</v>
      </c>
      <c r="G3487" s="92">
        <v>657.44</v>
      </c>
      <c r="H3487" s="68">
        <v>9</v>
      </c>
      <c r="I3487" s="68"/>
    </row>
    <row r="3488" spans="2:9" x14ac:dyDescent="0.3">
      <c r="B3488" s="89" t="s">
        <v>13186</v>
      </c>
      <c r="C3488" s="90" t="s">
        <v>13187</v>
      </c>
      <c r="D3488" s="91"/>
      <c r="E3488" s="92"/>
      <c r="F3488" s="92"/>
      <c r="G3488" s="92"/>
      <c r="H3488" s="68">
        <v>5</v>
      </c>
      <c r="I3488" s="68"/>
    </row>
    <row r="3489" spans="2:9" ht="28.8" x14ac:dyDescent="0.3">
      <c r="B3489" s="89" t="s">
        <v>13188</v>
      </c>
      <c r="C3489" s="90" t="s">
        <v>13189</v>
      </c>
      <c r="D3489" s="91" t="s">
        <v>6249</v>
      </c>
      <c r="E3489" s="92">
        <v>421.72</v>
      </c>
      <c r="F3489" s="92">
        <v>76.459999999999994</v>
      </c>
      <c r="G3489" s="92">
        <v>498.18</v>
      </c>
      <c r="H3489" s="68">
        <v>9</v>
      </c>
      <c r="I3489" s="68"/>
    </row>
    <row r="3490" spans="2:9" x14ac:dyDescent="0.3">
      <c r="B3490" s="89" t="s">
        <v>13190</v>
      </c>
      <c r="C3490" s="90" t="s">
        <v>13191</v>
      </c>
      <c r="D3490" s="91" t="s">
        <v>6249</v>
      </c>
      <c r="E3490" s="92">
        <v>151.41999999999999</v>
      </c>
      <c r="F3490" s="92">
        <v>7.27</v>
      </c>
      <c r="G3490" s="92">
        <v>158.69</v>
      </c>
      <c r="H3490" s="68">
        <v>9</v>
      </c>
      <c r="I3490" s="68"/>
    </row>
    <row r="3491" spans="2:9" ht="28.8" x14ac:dyDescent="0.3">
      <c r="B3491" s="89" t="s">
        <v>13192</v>
      </c>
      <c r="C3491" s="90" t="s">
        <v>13193</v>
      </c>
      <c r="D3491" s="91" t="s">
        <v>6249</v>
      </c>
      <c r="E3491" s="92">
        <v>163.18</v>
      </c>
      <c r="F3491" s="92">
        <v>18.2</v>
      </c>
      <c r="G3491" s="92">
        <v>181.38</v>
      </c>
      <c r="H3491" s="68">
        <v>9</v>
      </c>
      <c r="I3491" s="68"/>
    </row>
    <row r="3492" spans="2:9" ht="43.2" x14ac:dyDescent="0.3">
      <c r="B3492" s="89" t="s">
        <v>13194</v>
      </c>
      <c r="C3492" s="90" t="s">
        <v>13195</v>
      </c>
      <c r="D3492" s="91" t="s">
        <v>6249</v>
      </c>
      <c r="E3492" s="92">
        <v>8939.66</v>
      </c>
      <c r="F3492" s="92">
        <v>76.459999999999994</v>
      </c>
      <c r="G3492" s="92">
        <v>9016.1200000000008</v>
      </c>
      <c r="H3492" s="68">
        <v>9</v>
      </c>
      <c r="I3492" s="68"/>
    </row>
    <row r="3493" spans="2:9" x14ac:dyDescent="0.3">
      <c r="B3493" s="89" t="s">
        <v>13196</v>
      </c>
      <c r="C3493" s="90" t="s">
        <v>13197</v>
      </c>
      <c r="D3493" s="91"/>
      <c r="E3493" s="92"/>
      <c r="F3493" s="92"/>
      <c r="G3493" s="92"/>
      <c r="H3493" s="68">
        <v>5</v>
      </c>
      <c r="I3493" s="68"/>
    </row>
    <row r="3494" spans="2:9" x14ac:dyDescent="0.3">
      <c r="B3494" s="89" t="s">
        <v>13198</v>
      </c>
      <c r="C3494" s="90" t="s">
        <v>13199</v>
      </c>
      <c r="D3494" s="91" t="s">
        <v>6249</v>
      </c>
      <c r="E3494" s="92">
        <v>2851.66</v>
      </c>
      <c r="F3494" s="92">
        <v>125.48</v>
      </c>
      <c r="G3494" s="92">
        <v>2977.14</v>
      </c>
      <c r="H3494" s="68">
        <v>9</v>
      </c>
      <c r="I3494" s="68"/>
    </row>
    <row r="3495" spans="2:9" x14ac:dyDescent="0.3">
      <c r="B3495" s="89" t="s">
        <v>13200</v>
      </c>
      <c r="C3495" s="90" t="s">
        <v>13201</v>
      </c>
      <c r="D3495" s="91" t="s">
        <v>6249</v>
      </c>
      <c r="E3495" s="92">
        <v>1079.46</v>
      </c>
      <c r="F3495" s="92">
        <v>125.48</v>
      </c>
      <c r="G3495" s="92">
        <v>1204.94</v>
      </c>
      <c r="H3495" s="68">
        <v>9</v>
      </c>
      <c r="I3495" s="68"/>
    </row>
    <row r="3496" spans="2:9" ht="28.8" x14ac:dyDescent="0.3">
      <c r="B3496" s="89" t="s">
        <v>13202</v>
      </c>
      <c r="C3496" s="90" t="s">
        <v>13203</v>
      </c>
      <c r="D3496" s="91" t="s">
        <v>6249</v>
      </c>
      <c r="E3496" s="92">
        <v>1449.91</v>
      </c>
      <c r="F3496" s="92">
        <v>45.49</v>
      </c>
      <c r="G3496" s="92">
        <v>1495.4</v>
      </c>
      <c r="H3496" s="68">
        <v>9</v>
      </c>
      <c r="I3496" s="68"/>
    </row>
    <row r="3497" spans="2:9" ht="28.8" x14ac:dyDescent="0.3">
      <c r="B3497" s="89" t="s">
        <v>13204</v>
      </c>
      <c r="C3497" s="90" t="s">
        <v>13205</v>
      </c>
      <c r="D3497" s="91" t="s">
        <v>6249</v>
      </c>
      <c r="E3497" s="92">
        <v>1921.68</v>
      </c>
      <c r="F3497" s="92">
        <v>81.88</v>
      </c>
      <c r="G3497" s="92">
        <v>2003.56</v>
      </c>
      <c r="H3497" s="68">
        <v>9</v>
      </c>
      <c r="I3497" s="68"/>
    </row>
    <row r="3498" spans="2:9" ht="28.8" x14ac:dyDescent="0.3">
      <c r="B3498" s="89" t="s">
        <v>13206</v>
      </c>
      <c r="C3498" s="90" t="s">
        <v>13207</v>
      </c>
      <c r="D3498" s="91" t="s">
        <v>6249</v>
      </c>
      <c r="E3498" s="92">
        <v>2850.4</v>
      </c>
      <c r="F3498" s="92">
        <v>81.88</v>
      </c>
      <c r="G3498" s="92">
        <v>2932.28</v>
      </c>
      <c r="H3498" s="68">
        <v>9</v>
      </c>
      <c r="I3498" s="68"/>
    </row>
    <row r="3499" spans="2:9" x14ac:dyDescent="0.3">
      <c r="B3499" s="89" t="s">
        <v>13208</v>
      </c>
      <c r="C3499" s="90" t="s">
        <v>13209</v>
      </c>
      <c r="D3499" s="91" t="s">
        <v>6249</v>
      </c>
      <c r="E3499" s="92">
        <v>6074.23</v>
      </c>
      <c r="F3499" s="92">
        <v>125.48</v>
      </c>
      <c r="G3499" s="92">
        <v>6199.71</v>
      </c>
      <c r="H3499" s="68">
        <v>9</v>
      </c>
      <c r="I3499" s="68"/>
    </row>
    <row r="3500" spans="2:9" x14ac:dyDescent="0.3">
      <c r="B3500" s="89" t="s">
        <v>13210</v>
      </c>
      <c r="C3500" s="90" t="s">
        <v>13211</v>
      </c>
      <c r="D3500" s="91" t="s">
        <v>6249</v>
      </c>
      <c r="E3500" s="92">
        <v>1139.8399999999999</v>
      </c>
      <c r="F3500" s="92">
        <v>125.48</v>
      </c>
      <c r="G3500" s="92">
        <v>1265.32</v>
      </c>
      <c r="H3500" s="68">
        <v>9</v>
      </c>
      <c r="I3500" s="68"/>
    </row>
    <row r="3501" spans="2:9" x14ac:dyDescent="0.3">
      <c r="B3501" s="89" t="s">
        <v>13212</v>
      </c>
      <c r="C3501" s="90" t="s">
        <v>13213</v>
      </c>
      <c r="D3501" s="91" t="s">
        <v>6249</v>
      </c>
      <c r="E3501" s="92">
        <v>1729.46</v>
      </c>
      <c r="F3501" s="92">
        <v>125.48</v>
      </c>
      <c r="G3501" s="92">
        <v>1854.94</v>
      </c>
      <c r="H3501" s="68">
        <v>9</v>
      </c>
      <c r="I3501" s="68"/>
    </row>
    <row r="3502" spans="2:9" x14ac:dyDescent="0.3">
      <c r="B3502" s="89" t="s">
        <v>13214</v>
      </c>
      <c r="C3502" s="90" t="s">
        <v>13215</v>
      </c>
      <c r="D3502" s="91" t="s">
        <v>6249</v>
      </c>
      <c r="E3502" s="92">
        <v>959.01</v>
      </c>
      <c r="F3502" s="92">
        <v>10.92</v>
      </c>
      <c r="G3502" s="92">
        <v>969.93</v>
      </c>
      <c r="H3502" s="68">
        <v>9</v>
      </c>
      <c r="I3502" s="68"/>
    </row>
    <row r="3503" spans="2:9" ht="28.8" x14ac:dyDescent="0.3">
      <c r="B3503" s="89" t="s">
        <v>13216</v>
      </c>
      <c r="C3503" s="90" t="s">
        <v>13217</v>
      </c>
      <c r="D3503" s="91" t="s">
        <v>6249</v>
      </c>
      <c r="E3503" s="92">
        <v>2334.7199999999998</v>
      </c>
      <c r="F3503" s="92">
        <v>16.010000000000002</v>
      </c>
      <c r="G3503" s="92">
        <v>2350.73</v>
      </c>
      <c r="H3503" s="68">
        <v>9</v>
      </c>
      <c r="I3503" s="68"/>
    </row>
    <row r="3504" spans="2:9" x14ac:dyDescent="0.3">
      <c r="B3504" s="89" t="s">
        <v>13218</v>
      </c>
      <c r="C3504" s="90" t="s">
        <v>13219</v>
      </c>
      <c r="D3504" s="91"/>
      <c r="E3504" s="92"/>
      <c r="F3504" s="92"/>
      <c r="G3504" s="92"/>
      <c r="H3504" s="68">
        <v>5</v>
      </c>
      <c r="I3504" s="68"/>
    </row>
    <row r="3505" spans="2:9" x14ac:dyDescent="0.3">
      <c r="B3505" s="89" t="s">
        <v>13220</v>
      </c>
      <c r="C3505" s="90" t="s">
        <v>13221</v>
      </c>
      <c r="D3505" s="91" t="s">
        <v>6249</v>
      </c>
      <c r="E3505" s="92">
        <v>8.91</v>
      </c>
      <c r="F3505" s="92">
        <v>16.37</v>
      </c>
      <c r="G3505" s="92">
        <v>25.28</v>
      </c>
      <c r="H3505" s="68">
        <v>9</v>
      </c>
      <c r="I3505" s="68"/>
    </row>
    <row r="3506" spans="2:9" ht="28.8" x14ac:dyDescent="0.3">
      <c r="B3506" s="89" t="s">
        <v>13222</v>
      </c>
      <c r="C3506" s="90" t="s">
        <v>13223</v>
      </c>
      <c r="D3506" s="91" t="s">
        <v>6249</v>
      </c>
      <c r="E3506" s="92">
        <v>37.92</v>
      </c>
      <c r="F3506" s="92">
        <v>16.37</v>
      </c>
      <c r="G3506" s="92">
        <v>54.29</v>
      </c>
      <c r="H3506" s="68">
        <v>9</v>
      </c>
      <c r="I3506" s="68"/>
    </row>
    <row r="3507" spans="2:9" x14ac:dyDescent="0.3">
      <c r="B3507" s="89" t="s">
        <v>13224</v>
      </c>
      <c r="C3507" s="90" t="s">
        <v>13225</v>
      </c>
      <c r="D3507" s="91"/>
      <c r="E3507" s="92"/>
      <c r="F3507" s="92"/>
      <c r="G3507" s="92"/>
      <c r="H3507" s="68">
        <v>5</v>
      </c>
      <c r="I3507" s="68"/>
    </row>
    <row r="3508" spans="2:9" x14ac:dyDescent="0.3">
      <c r="B3508" s="89" t="s">
        <v>13226</v>
      </c>
      <c r="C3508" s="90" t="s">
        <v>13227</v>
      </c>
      <c r="D3508" s="91" t="s">
        <v>6249</v>
      </c>
      <c r="E3508" s="92">
        <v>94.5</v>
      </c>
      <c r="F3508" s="92">
        <v>5.46</v>
      </c>
      <c r="G3508" s="92">
        <v>99.96</v>
      </c>
      <c r="H3508" s="68">
        <v>9</v>
      </c>
      <c r="I3508" s="68"/>
    </row>
    <row r="3509" spans="2:9" x14ac:dyDescent="0.3">
      <c r="B3509" s="89" t="s">
        <v>13228</v>
      </c>
      <c r="C3509" s="90" t="s">
        <v>13229</v>
      </c>
      <c r="D3509" s="91" t="s">
        <v>6249</v>
      </c>
      <c r="E3509" s="92">
        <v>323.93</v>
      </c>
      <c r="F3509" s="92">
        <v>45.49</v>
      </c>
      <c r="G3509" s="92">
        <v>369.42</v>
      </c>
      <c r="H3509" s="68">
        <v>9</v>
      </c>
      <c r="I3509" s="68"/>
    </row>
    <row r="3510" spans="2:9" ht="28.8" x14ac:dyDescent="0.3">
      <c r="B3510" s="89" t="s">
        <v>13230</v>
      </c>
      <c r="C3510" s="90" t="s">
        <v>13231</v>
      </c>
      <c r="D3510" s="91" t="s">
        <v>6249</v>
      </c>
      <c r="E3510" s="92">
        <v>621.44000000000005</v>
      </c>
      <c r="F3510" s="92">
        <v>45.49</v>
      </c>
      <c r="G3510" s="92">
        <v>666.93</v>
      </c>
      <c r="H3510" s="68">
        <v>9</v>
      </c>
      <c r="I3510" s="68"/>
    </row>
    <row r="3511" spans="2:9" ht="28.8" x14ac:dyDescent="0.3">
      <c r="B3511" s="89" t="s">
        <v>13232</v>
      </c>
      <c r="C3511" s="90" t="s">
        <v>13233</v>
      </c>
      <c r="D3511" s="91" t="s">
        <v>6249</v>
      </c>
      <c r="E3511" s="92">
        <v>33.42</v>
      </c>
      <c r="F3511" s="92">
        <v>7.64</v>
      </c>
      <c r="G3511" s="92">
        <v>41.06</v>
      </c>
      <c r="H3511" s="68">
        <v>9</v>
      </c>
      <c r="I3511" s="68"/>
    </row>
    <row r="3512" spans="2:9" ht="28.8" x14ac:dyDescent="0.3">
      <c r="B3512" s="89" t="s">
        <v>13234</v>
      </c>
      <c r="C3512" s="90" t="s">
        <v>13235</v>
      </c>
      <c r="D3512" s="91" t="s">
        <v>6249</v>
      </c>
      <c r="E3512" s="92">
        <v>691.56</v>
      </c>
      <c r="F3512" s="92">
        <v>25.46</v>
      </c>
      <c r="G3512" s="92">
        <v>717.02</v>
      </c>
      <c r="H3512" s="68">
        <v>9</v>
      </c>
      <c r="I3512" s="68"/>
    </row>
    <row r="3513" spans="2:9" ht="28.8" x14ac:dyDescent="0.3">
      <c r="B3513" s="89" t="s">
        <v>13236</v>
      </c>
      <c r="C3513" s="90" t="s">
        <v>13237</v>
      </c>
      <c r="D3513" s="91" t="s">
        <v>6249</v>
      </c>
      <c r="E3513" s="92">
        <v>309.97000000000003</v>
      </c>
      <c r="F3513" s="92">
        <v>25.46</v>
      </c>
      <c r="G3513" s="92">
        <v>335.43</v>
      </c>
      <c r="H3513" s="68">
        <v>9</v>
      </c>
      <c r="I3513" s="68"/>
    </row>
    <row r="3514" spans="2:9" ht="28.8" x14ac:dyDescent="0.3">
      <c r="B3514" s="89" t="s">
        <v>13238</v>
      </c>
      <c r="C3514" s="90" t="s">
        <v>13239</v>
      </c>
      <c r="D3514" s="91" t="s">
        <v>6249</v>
      </c>
      <c r="E3514" s="92">
        <v>79.75</v>
      </c>
      <c r="F3514" s="92">
        <v>18.2</v>
      </c>
      <c r="G3514" s="92">
        <v>97.95</v>
      </c>
      <c r="H3514" s="68">
        <v>9</v>
      </c>
      <c r="I3514" s="68"/>
    </row>
    <row r="3515" spans="2:9" x14ac:dyDescent="0.3">
      <c r="B3515" s="89" t="s">
        <v>13240</v>
      </c>
      <c r="C3515" s="90" t="s">
        <v>13241</v>
      </c>
      <c r="D3515" s="91" t="s">
        <v>6249</v>
      </c>
      <c r="E3515" s="92">
        <v>4615.4399999999996</v>
      </c>
      <c r="F3515" s="92">
        <v>109.17</v>
      </c>
      <c r="G3515" s="92">
        <v>4724.6099999999997</v>
      </c>
      <c r="H3515" s="68">
        <v>9</v>
      </c>
      <c r="I3515" s="68"/>
    </row>
    <row r="3516" spans="2:9" x14ac:dyDescent="0.3">
      <c r="B3516" s="89" t="s">
        <v>13242</v>
      </c>
      <c r="C3516" s="90" t="s">
        <v>13243</v>
      </c>
      <c r="D3516" s="91" t="s">
        <v>6249</v>
      </c>
      <c r="E3516" s="92">
        <v>235.7</v>
      </c>
      <c r="F3516" s="92">
        <v>14.56</v>
      </c>
      <c r="G3516" s="92">
        <v>250.26</v>
      </c>
      <c r="H3516" s="68">
        <v>9</v>
      </c>
      <c r="I3516" s="68"/>
    </row>
    <row r="3517" spans="2:9" ht="28.8" x14ac:dyDescent="0.3">
      <c r="B3517" s="89" t="s">
        <v>13244</v>
      </c>
      <c r="C3517" s="90" t="s">
        <v>13245</v>
      </c>
      <c r="D3517" s="91" t="s">
        <v>6249</v>
      </c>
      <c r="E3517" s="92">
        <v>418.59</v>
      </c>
      <c r="F3517" s="92">
        <v>43.74</v>
      </c>
      <c r="G3517" s="92">
        <v>462.33</v>
      </c>
      <c r="H3517" s="68">
        <v>9</v>
      </c>
      <c r="I3517" s="68"/>
    </row>
    <row r="3518" spans="2:9" x14ac:dyDescent="0.3">
      <c r="B3518" s="89" t="s">
        <v>13246</v>
      </c>
      <c r="C3518" s="90" t="s">
        <v>13247</v>
      </c>
      <c r="D3518" s="91" t="s">
        <v>6249</v>
      </c>
      <c r="E3518" s="92">
        <v>213.94</v>
      </c>
      <c r="F3518" s="92">
        <v>45.49</v>
      </c>
      <c r="G3518" s="92">
        <v>259.43</v>
      </c>
      <c r="H3518" s="68">
        <v>9</v>
      </c>
      <c r="I3518" s="68"/>
    </row>
    <row r="3519" spans="2:9" x14ac:dyDescent="0.3">
      <c r="B3519" s="89" t="s">
        <v>13248</v>
      </c>
      <c r="C3519" s="90" t="s">
        <v>13249</v>
      </c>
      <c r="D3519" s="91" t="s">
        <v>6249</v>
      </c>
      <c r="E3519" s="92">
        <v>272.29000000000002</v>
      </c>
      <c r="F3519" s="92">
        <v>45.49</v>
      </c>
      <c r="G3519" s="92">
        <v>317.77999999999997</v>
      </c>
      <c r="H3519" s="68">
        <v>9</v>
      </c>
      <c r="I3519" s="68"/>
    </row>
    <row r="3520" spans="2:9" x14ac:dyDescent="0.3">
      <c r="B3520" s="89" t="s">
        <v>13250</v>
      </c>
      <c r="C3520" s="90" t="s">
        <v>13251</v>
      </c>
      <c r="D3520" s="91"/>
      <c r="E3520" s="92"/>
      <c r="F3520" s="92"/>
      <c r="G3520" s="92"/>
      <c r="H3520" s="68">
        <v>2</v>
      </c>
      <c r="I3520" s="68"/>
    </row>
    <row r="3521" spans="2:9" x14ac:dyDescent="0.3">
      <c r="B3521" s="89" t="s">
        <v>13252</v>
      </c>
      <c r="C3521" s="90" t="s">
        <v>13253</v>
      </c>
      <c r="D3521" s="91"/>
      <c r="E3521" s="92"/>
      <c r="F3521" s="92"/>
      <c r="G3521" s="92"/>
      <c r="H3521" s="68">
        <v>5</v>
      </c>
      <c r="I3521" s="68"/>
    </row>
    <row r="3522" spans="2:9" x14ac:dyDescent="0.3">
      <c r="B3522" s="89" t="s">
        <v>13254</v>
      </c>
      <c r="C3522" s="90" t="s">
        <v>13255</v>
      </c>
      <c r="D3522" s="91" t="s">
        <v>6249</v>
      </c>
      <c r="E3522" s="92">
        <v>5613.35</v>
      </c>
      <c r="F3522" s="92">
        <v>79.95</v>
      </c>
      <c r="G3522" s="92">
        <v>5693.3</v>
      </c>
      <c r="H3522" s="68">
        <v>9</v>
      </c>
      <c r="I3522" s="68"/>
    </row>
    <row r="3523" spans="2:9" x14ac:dyDescent="0.3">
      <c r="B3523" s="89" t="s">
        <v>13256</v>
      </c>
      <c r="C3523" s="90" t="s">
        <v>13257</v>
      </c>
      <c r="D3523" s="91" t="s">
        <v>6249</v>
      </c>
      <c r="E3523" s="92">
        <v>10422.35</v>
      </c>
      <c r="F3523" s="92">
        <v>108.99</v>
      </c>
      <c r="G3523" s="92">
        <v>10531.34</v>
      </c>
      <c r="H3523" s="68">
        <v>9</v>
      </c>
      <c r="I3523" s="68"/>
    </row>
    <row r="3524" spans="2:9" ht="28.8" x14ac:dyDescent="0.3">
      <c r="B3524" s="89" t="s">
        <v>13258</v>
      </c>
      <c r="C3524" s="90" t="s">
        <v>13259</v>
      </c>
      <c r="D3524" s="91" t="s">
        <v>6249</v>
      </c>
      <c r="E3524" s="92">
        <v>1146.54</v>
      </c>
      <c r="F3524" s="92">
        <v>43.65</v>
      </c>
      <c r="G3524" s="92">
        <v>1190.19</v>
      </c>
      <c r="H3524" s="68">
        <v>9</v>
      </c>
      <c r="I3524" s="68"/>
    </row>
    <row r="3525" spans="2:9" ht="28.8" x14ac:dyDescent="0.3">
      <c r="B3525" s="89" t="s">
        <v>13260</v>
      </c>
      <c r="C3525" s="90" t="s">
        <v>13261</v>
      </c>
      <c r="D3525" s="91" t="s">
        <v>6249</v>
      </c>
      <c r="E3525" s="92">
        <v>1793.27</v>
      </c>
      <c r="F3525" s="92">
        <v>43.65</v>
      </c>
      <c r="G3525" s="92">
        <v>1836.92</v>
      </c>
      <c r="H3525" s="68">
        <v>9</v>
      </c>
      <c r="I3525" s="68"/>
    </row>
    <row r="3526" spans="2:9" ht="28.8" x14ac:dyDescent="0.3">
      <c r="B3526" s="89" t="s">
        <v>13262</v>
      </c>
      <c r="C3526" s="90" t="s">
        <v>13263</v>
      </c>
      <c r="D3526" s="91" t="s">
        <v>6249</v>
      </c>
      <c r="E3526" s="92">
        <v>2900.14</v>
      </c>
      <c r="F3526" s="92">
        <v>50.91</v>
      </c>
      <c r="G3526" s="92">
        <v>2951.05</v>
      </c>
      <c r="H3526" s="68">
        <v>9</v>
      </c>
      <c r="I3526" s="68"/>
    </row>
    <row r="3527" spans="2:9" ht="28.8" x14ac:dyDescent="0.3">
      <c r="B3527" s="89" t="s">
        <v>13264</v>
      </c>
      <c r="C3527" s="90" t="s">
        <v>13265</v>
      </c>
      <c r="D3527" s="91" t="s">
        <v>6249</v>
      </c>
      <c r="E3527" s="92">
        <v>5026.33</v>
      </c>
      <c r="F3527" s="92">
        <v>65.430000000000007</v>
      </c>
      <c r="G3527" s="92">
        <v>5091.76</v>
      </c>
      <c r="H3527" s="68">
        <v>9</v>
      </c>
      <c r="I3527" s="68"/>
    </row>
    <row r="3528" spans="2:9" ht="28.8" x14ac:dyDescent="0.3">
      <c r="B3528" s="89" t="s">
        <v>13266</v>
      </c>
      <c r="C3528" s="90" t="s">
        <v>13267</v>
      </c>
      <c r="D3528" s="91" t="s">
        <v>6249</v>
      </c>
      <c r="E3528" s="92">
        <v>7781.45</v>
      </c>
      <c r="F3528" s="92">
        <v>58.17</v>
      </c>
      <c r="G3528" s="92">
        <v>7839.62</v>
      </c>
      <c r="H3528" s="68">
        <v>9</v>
      </c>
      <c r="I3528" s="68"/>
    </row>
    <row r="3529" spans="2:9" ht="28.8" x14ac:dyDescent="0.3">
      <c r="B3529" s="89" t="s">
        <v>13268</v>
      </c>
      <c r="C3529" s="90" t="s">
        <v>13269</v>
      </c>
      <c r="D3529" s="91" t="s">
        <v>6249</v>
      </c>
      <c r="E3529" s="92">
        <v>13738.66</v>
      </c>
      <c r="F3529" s="92">
        <v>79.95</v>
      </c>
      <c r="G3529" s="92">
        <v>13818.61</v>
      </c>
      <c r="H3529" s="68">
        <v>9</v>
      </c>
      <c r="I3529" s="68"/>
    </row>
    <row r="3530" spans="2:9" x14ac:dyDescent="0.3">
      <c r="B3530" s="89" t="s">
        <v>13270</v>
      </c>
      <c r="C3530" s="90" t="s">
        <v>13271</v>
      </c>
      <c r="D3530" s="91" t="s">
        <v>6249</v>
      </c>
      <c r="E3530" s="92">
        <v>952.42</v>
      </c>
      <c r="F3530" s="92">
        <v>50.91</v>
      </c>
      <c r="G3530" s="92">
        <v>1003.33</v>
      </c>
      <c r="H3530" s="68">
        <v>9</v>
      </c>
      <c r="I3530" s="68"/>
    </row>
    <row r="3531" spans="2:9" x14ac:dyDescent="0.3">
      <c r="B3531" s="89" t="s">
        <v>13272</v>
      </c>
      <c r="C3531" s="90" t="s">
        <v>13273</v>
      </c>
      <c r="D3531" s="91" t="s">
        <v>6249</v>
      </c>
      <c r="E3531" s="92">
        <v>544.78</v>
      </c>
      <c r="F3531" s="92">
        <v>50.91</v>
      </c>
      <c r="G3531" s="92">
        <v>595.69000000000005</v>
      </c>
      <c r="H3531" s="68">
        <v>9</v>
      </c>
      <c r="I3531" s="68"/>
    </row>
    <row r="3532" spans="2:9" x14ac:dyDescent="0.3">
      <c r="B3532" s="89" t="s">
        <v>13274</v>
      </c>
      <c r="C3532" s="90" t="s">
        <v>13275</v>
      </c>
      <c r="D3532" s="91"/>
      <c r="E3532" s="92"/>
      <c r="F3532" s="92"/>
      <c r="G3532" s="92"/>
      <c r="H3532" s="68">
        <v>5</v>
      </c>
      <c r="I3532" s="68"/>
    </row>
    <row r="3533" spans="2:9" x14ac:dyDescent="0.3">
      <c r="B3533" s="89" t="s">
        <v>13276</v>
      </c>
      <c r="C3533" s="90" t="s">
        <v>13277</v>
      </c>
      <c r="D3533" s="91" t="s">
        <v>6560</v>
      </c>
      <c r="E3533" s="92">
        <v>2964.63</v>
      </c>
      <c r="F3533" s="92">
        <v>50.91</v>
      </c>
      <c r="G3533" s="92">
        <v>3015.54</v>
      </c>
      <c r="H3533" s="68">
        <v>9</v>
      </c>
      <c r="I3533" s="68"/>
    </row>
    <row r="3534" spans="2:9" x14ac:dyDescent="0.3">
      <c r="B3534" s="89" t="s">
        <v>13278</v>
      </c>
      <c r="C3534" s="90" t="s">
        <v>13279</v>
      </c>
      <c r="D3534" s="91" t="s">
        <v>6560</v>
      </c>
      <c r="E3534" s="92">
        <v>5223.96</v>
      </c>
      <c r="F3534" s="92">
        <v>50.91</v>
      </c>
      <c r="G3534" s="92">
        <v>5274.87</v>
      </c>
      <c r="H3534" s="68">
        <v>9</v>
      </c>
      <c r="I3534" s="68"/>
    </row>
    <row r="3535" spans="2:9" x14ac:dyDescent="0.3">
      <c r="B3535" s="89" t="s">
        <v>13280</v>
      </c>
      <c r="C3535" s="90" t="s">
        <v>13281</v>
      </c>
      <c r="D3535" s="91" t="s">
        <v>6560</v>
      </c>
      <c r="E3535" s="92">
        <v>7563.49</v>
      </c>
      <c r="F3535" s="92">
        <v>50.91</v>
      </c>
      <c r="G3535" s="92">
        <v>7614.4</v>
      </c>
      <c r="H3535" s="68">
        <v>9</v>
      </c>
      <c r="I3535" s="68"/>
    </row>
    <row r="3536" spans="2:9" x14ac:dyDescent="0.3">
      <c r="B3536" s="89" t="s">
        <v>13282</v>
      </c>
      <c r="C3536" s="90" t="s">
        <v>13283</v>
      </c>
      <c r="D3536" s="91" t="s">
        <v>6560</v>
      </c>
      <c r="E3536" s="92">
        <v>13254.28</v>
      </c>
      <c r="F3536" s="92">
        <v>50.91</v>
      </c>
      <c r="G3536" s="92">
        <v>13305.19</v>
      </c>
      <c r="H3536" s="68">
        <v>9</v>
      </c>
      <c r="I3536" s="68"/>
    </row>
    <row r="3537" spans="2:9" x14ac:dyDescent="0.3">
      <c r="B3537" s="89" t="s">
        <v>13284</v>
      </c>
      <c r="C3537" s="90" t="s">
        <v>13285</v>
      </c>
      <c r="D3537" s="91"/>
      <c r="E3537" s="92"/>
      <c r="F3537" s="92"/>
      <c r="G3537" s="92"/>
      <c r="H3537" s="68">
        <v>5</v>
      </c>
      <c r="I3537" s="68"/>
    </row>
    <row r="3538" spans="2:9" ht="43.2" x14ac:dyDescent="0.3">
      <c r="B3538" s="89" t="s">
        <v>13286</v>
      </c>
      <c r="C3538" s="90" t="s">
        <v>13287</v>
      </c>
      <c r="D3538" s="91" t="s">
        <v>6357</v>
      </c>
      <c r="E3538" s="92">
        <v>15692.54</v>
      </c>
      <c r="F3538" s="92">
        <v>2699.08</v>
      </c>
      <c r="G3538" s="92">
        <v>18391.62</v>
      </c>
      <c r="H3538" s="68">
        <v>9</v>
      </c>
      <c r="I3538" s="68"/>
    </row>
    <row r="3539" spans="2:9" ht="43.2" x14ac:dyDescent="0.3">
      <c r="B3539" s="89" t="s">
        <v>13288</v>
      </c>
      <c r="C3539" s="90" t="s">
        <v>13289</v>
      </c>
      <c r="D3539" s="91" t="s">
        <v>6357</v>
      </c>
      <c r="E3539" s="92">
        <v>32026.85</v>
      </c>
      <c r="F3539" s="92">
        <v>5753.32</v>
      </c>
      <c r="G3539" s="92">
        <v>37780.17</v>
      </c>
      <c r="H3539" s="68">
        <v>9</v>
      </c>
      <c r="I3539" s="68"/>
    </row>
    <row r="3540" spans="2:9" x14ac:dyDescent="0.3">
      <c r="B3540" s="89" t="s">
        <v>13290</v>
      </c>
      <c r="C3540" s="90" t="s">
        <v>13291</v>
      </c>
      <c r="D3540" s="91"/>
      <c r="E3540" s="92"/>
      <c r="F3540" s="92"/>
      <c r="G3540" s="92"/>
      <c r="H3540" s="68">
        <v>5</v>
      </c>
      <c r="I3540" s="68"/>
    </row>
    <row r="3541" spans="2:9" x14ac:dyDescent="0.3">
      <c r="B3541" s="89" t="s">
        <v>13292</v>
      </c>
      <c r="C3541" s="90" t="s">
        <v>13293</v>
      </c>
      <c r="D3541" s="91" t="s">
        <v>6249</v>
      </c>
      <c r="E3541" s="92">
        <v>76.319999999999993</v>
      </c>
      <c r="F3541" s="92">
        <v>10.92</v>
      </c>
      <c r="G3541" s="92">
        <v>87.24</v>
      </c>
      <c r="H3541" s="68">
        <v>9</v>
      </c>
      <c r="I3541" s="68"/>
    </row>
    <row r="3542" spans="2:9" x14ac:dyDescent="0.3">
      <c r="B3542" s="89" t="s">
        <v>13294</v>
      </c>
      <c r="C3542" s="90" t="s">
        <v>13295</v>
      </c>
      <c r="D3542" s="91" t="s">
        <v>6249</v>
      </c>
      <c r="E3542" s="92">
        <v>96.79</v>
      </c>
      <c r="F3542" s="92">
        <v>14.56</v>
      </c>
      <c r="G3542" s="92">
        <v>111.35</v>
      </c>
      <c r="H3542" s="68">
        <v>9</v>
      </c>
      <c r="I3542" s="68"/>
    </row>
    <row r="3543" spans="2:9" x14ac:dyDescent="0.3">
      <c r="B3543" s="89" t="s">
        <v>13296</v>
      </c>
      <c r="C3543" s="90" t="s">
        <v>13297</v>
      </c>
      <c r="D3543" s="91" t="s">
        <v>6249</v>
      </c>
      <c r="E3543" s="92">
        <v>201.09</v>
      </c>
      <c r="F3543" s="92">
        <v>16.37</v>
      </c>
      <c r="G3543" s="92">
        <v>217.46</v>
      </c>
      <c r="H3543" s="68">
        <v>9</v>
      </c>
      <c r="I3543" s="68"/>
    </row>
    <row r="3544" spans="2:9" x14ac:dyDescent="0.3">
      <c r="B3544" s="89" t="s">
        <v>13298</v>
      </c>
      <c r="C3544" s="90" t="s">
        <v>13299</v>
      </c>
      <c r="D3544" s="91" t="s">
        <v>6249</v>
      </c>
      <c r="E3544" s="92">
        <v>204.06</v>
      </c>
      <c r="F3544" s="92">
        <v>16.37</v>
      </c>
      <c r="G3544" s="92">
        <v>220.43</v>
      </c>
      <c r="H3544" s="68">
        <v>9</v>
      </c>
      <c r="I3544" s="68"/>
    </row>
    <row r="3545" spans="2:9" x14ac:dyDescent="0.3">
      <c r="B3545" s="89" t="s">
        <v>13300</v>
      </c>
      <c r="C3545" s="90" t="s">
        <v>13301</v>
      </c>
      <c r="D3545" s="91" t="s">
        <v>6249</v>
      </c>
      <c r="E3545" s="92">
        <v>259.07</v>
      </c>
      <c r="F3545" s="92">
        <v>21.83</v>
      </c>
      <c r="G3545" s="92">
        <v>280.89999999999998</v>
      </c>
      <c r="H3545" s="68">
        <v>9</v>
      </c>
      <c r="I3545" s="68"/>
    </row>
    <row r="3546" spans="2:9" x14ac:dyDescent="0.3">
      <c r="B3546" s="89" t="s">
        <v>13302</v>
      </c>
      <c r="C3546" s="90" t="s">
        <v>13303</v>
      </c>
      <c r="D3546" s="91" t="s">
        <v>6249</v>
      </c>
      <c r="E3546" s="92">
        <v>1054.97</v>
      </c>
      <c r="F3546" s="92">
        <v>16.37</v>
      </c>
      <c r="G3546" s="92">
        <v>1071.3399999999999</v>
      </c>
      <c r="H3546" s="68">
        <v>9</v>
      </c>
      <c r="I3546" s="68"/>
    </row>
    <row r="3547" spans="2:9" x14ac:dyDescent="0.3">
      <c r="B3547" s="89" t="s">
        <v>13304</v>
      </c>
      <c r="C3547" s="90" t="s">
        <v>13305</v>
      </c>
      <c r="D3547" s="91" t="s">
        <v>6249</v>
      </c>
      <c r="E3547" s="92">
        <v>1851.16</v>
      </c>
      <c r="F3547" s="92">
        <v>72.78</v>
      </c>
      <c r="G3547" s="92">
        <v>1923.94</v>
      </c>
      <c r="H3547" s="68">
        <v>9</v>
      </c>
      <c r="I3547" s="68"/>
    </row>
    <row r="3548" spans="2:9" x14ac:dyDescent="0.3">
      <c r="B3548" s="89" t="s">
        <v>13306</v>
      </c>
      <c r="C3548" s="90" t="s">
        <v>13307</v>
      </c>
      <c r="D3548" s="91"/>
      <c r="E3548" s="92"/>
      <c r="F3548" s="92"/>
      <c r="G3548" s="92"/>
      <c r="H3548" s="68">
        <v>5</v>
      </c>
      <c r="I3548" s="68"/>
    </row>
    <row r="3549" spans="2:9" x14ac:dyDescent="0.3">
      <c r="B3549" s="89" t="s">
        <v>13308</v>
      </c>
      <c r="C3549" s="90" t="s">
        <v>13309</v>
      </c>
      <c r="D3549" s="91" t="s">
        <v>6249</v>
      </c>
      <c r="E3549" s="92"/>
      <c r="F3549" s="92">
        <v>43.56</v>
      </c>
      <c r="G3549" s="92">
        <v>43.56</v>
      </c>
      <c r="H3549" s="68">
        <v>9</v>
      </c>
      <c r="I3549" s="68"/>
    </row>
    <row r="3550" spans="2:9" x14ac:dyDescent="0.3">
      <c r="B3550" s="89" t="s">
        <v>13310</v>
      </c>
      <c r="C3550" s="90" t="s">
        <v>13311</v>
      </c>
      <c r="D3550" s="91" t="s">
        <v>6249</v>
      </c>
      <c r="E3550" s="92"/>
      <c r="F3550" s="92">
        <v>116.16</v>
      </c>
      <c r="G3550" s="92">
        <v>116.16</v>
      </c>
      <c r="H3550" s="68">
        <v>9</v>
      </c>
      <c r="I3550" s="68"/>
    </row>
    <row r="3551" spans="2:9" x14ac:dyDescent="0.3">
      <c r="B3551" s="89" t="s">
        <v>13312</v>
      </c>
      <c r="C3551" s="90" t="s">
        <v>13313</v>
      </c>
      <c r="D3551" s="91" t="s">
        <v>6249</v>
      </c>
      <c r="E3551" s="92"/>
      <c r="F3551" s="92">
        <v>261.36</v>
      </c>
      <c r="G3551" s="92">
        <v>261.36</v>
      </c>
      <c r="H3551" s="68">
        <v>9</v>
      </c>
      <c r="I3551" s="68"/>
    </row>
    <row r="3552" spans="2:9" x14ac:dyDescent="0.3">
      <c r="B3552" s="89" t="s">
        <v>13314</v>
      </c>
      <c r="C3552" s="90" t="s">
        <v>13315</v>
      </c>
      <c r="D3552" s="91"/>
      <c r="E3552" s="92"/>
      <c r="F3552" s="92"/>
      <c r="G3552" s="92"/>
      <c r="H3552" s="68">
        <v>2</v>
      </c>
      <c r="I3552" s="68"/>
    </row>
    <row r="3553" spans="2:9" x14ac:dyDescent="0.3">
      <c r="B3553" s="89" t="s">
        <v>13316</v>
      </c>
      <c r="C3553" s="90" t="s">
        <v>13317</v>
      </c>
      <c r="D3553" s="91"/>
      <c r="E3553" s="92"/>
      <c r="F3553" s="92"/>
      <c r="G3553" s="92"/>
      <c r="H3553" s="68">
        <v>5</v>
      </c>
      <c r="I3553" s="68"/>
    </row>
    <row r="3554" spans="2:9" x14ac:dyDescent="0.3">
      <c r="B3554" s="89" t="s">
        <v>13318</v>
      </c>
      <c r="C3554" s="90" t="s">
        <v>13319</v>
      </c>
      <c r="D3554" s="91" t="s">
        <v>6249</v>
      </c>
      <c r="E3554" s="92">
        <v>32.9</v>
      </c>
      <c r="F3554" s="92">
        <v>36.39</v>
      </c>
      <c r="G3554" s="92">
        <v>69.290000000000006</v>
      </c>
      <c r="H3554" s="68">
        <v>9</v>
      </c>
      <c r="I3554" s="68"/>
    </row>
    <row r="3555" spans="2:9" x14ac:dyDescent="0.3">
      <c r="B3555" s="89" t="s">
        <v>13320</v>
      </c>
      <c r="C3555" s="90" t="s">
        <v>13321</v>
      </c>
      <c r="D3555" s="91" t="s">
        <v>6249</v>
      </c>
      <c r="E3555" s="92">
        <v>45.04</v>
      </c>
      <c r="F3555" s="92">
        <v>36.39</v>
      </c>
      <c r="G3555" s="92">
        <v>81.430000000000007</v>
      </c>
      <c r="H3555" s="68">
        <v>9</v>
      </c>
      <c r="I3555" s="68"/>
    </row>
    <row r="3556" spans="2:9" x14ac:dyDescent="0.3">
      <c r="B3556" s="89" t="s">
        <v>13322</v>
      </c>
      <c r="C3556" s="90" t="s">
        <v>13323</v>
      </c>
      <c r="D3556" s="91" t="s">
        <v>6249</v>
      </c>
      <c r="E3556" s="92">
        <v>55.95</v>
      </c>
      <c r="F3556" s="92">
        <v>36.39</v>
      </c>
      <c r="G3556" s="92">
        <v>92.34</v>
      </c>
      <c r="H3556" s="68">
        <v>9</v>
      </c>
      <c r="I3556" s="68"/>
    </row>
    <row r="3557" spans="2:9" x14ac:dyDescent="0.3">
      <c r="B3557" s="89" t="s">
        <v>13324</v>
      </c>
      <c r="C3557" s="90" t="s">
        <v>13325</v>
      </c>
      <c r="D3557" s="91" t="s">
        <v>6249</v>
      </c>
      <c r="E3557" s="92">
        <v>64.3</v>
      </c>
      <c r="F3557" s="92">
        <v>36.39</v>
      </c>
      <c r="G3557" s="92">
        <v>100.69</v>
      </c>
      <c r="H3557" s="68">
        <v>9</v>
      </c>
      <c r="I3557" s="68"/>
    </row>
    <row r="3558" spans="2:9" x14ac:dyDescent="0.3">
      <c r="B3558" s="89" t="s">
        <v>13326</v>
      </c>
      <c r="C3558" s="90" t="s">
        <v>13327</v>
      </c>
      <c r="D3558" s="91" t="s">
        <v>6249</v>
      </c>
      <c r="E3558" s="92">
        <v>78.31</v>
      </c>
      <c r="F3558" s="92">
        <v>36.39</v>
      </c>
      <c r="G3558" s="92">
        <v>114.7</v>
      </c>
      <c r="H3558" s="68">
        <v>9</v>
      </c>
      <c r="I3558" s="68"/>
    </row>
    <row r="3559" spans="2:9" x14ac:dyDescent="0.3">
      <c r="B3559" s="89" t="s">
        <v>13328</v>
      </c>
      <c r="C3559" s="90" t="s">
        <v>13329</v>
      </c>
      <c r="D3559" s="91" t="s">
        <v>6249</v>
      </c>
      <c r="E3559" s="92">
        <v>103.06</v>
      </c>
      <c r="F3559" s="92">
        <v>36.39</v>
      </c>
      <c r="G3559" s="92">
        <v>139.44999999999999</v>
      </c>
      <c r="H3559" s="68">
        <v>9</v>
      </c>
      <c r="I3559" s="68"/>
    </row>
    <row r="3560" spans="2:9" x14ac:dyDescent="0.3">
      <c r="B3560" s="89" t="s">
        <v>13330</v>
      </c>
      <c r="C3560" s="90" t="s">
        <v>13331</v>
      </c>
      <c r="D3560" s="91"/>
      <c r="E3560" s="92"/>
      <c r="F3560" s="92"/>
      <c r="G3560" s="92"/>
      <c r="H3560" s="68">
        <v>5</v>
      </c>
      <c r="I3560" s="68"/>
    </row>
    <row r="3561" spans="2:9" x14ac:dyDescent="0.3">
      <c r="B3561" s="89" t="s">
        <v>13332</v>
      </c>
      <c r="C3561" s="90" t="s">
        <v>13333</v>
      </c>
      <c r="D3561" s="91" t="s">
        <v>6249</v>
      </c>
      <c r="E3561" s="92">
        <v>88.79</v>
      </c>
      <c r="F3561" s="92">
        <v>161.32</v>
      </c>
      <c r="G3561" s="92">
        <v>250.11</v>
      </c>
      <c r="H3561" s="68">
        <v>9</v>
      </c>
      <c r="I3561" s="68"/>
    </row>
    <row r="3562" spans="2:9" ht="28.8" x14ac:dyDescent="0.3">
      <c r="B3562" s="89" t="s">
        <v>13334</v>
      </c>
      <c r="C3562" s="90" t="s">
        <v>13335</v>
      </c>
      <c r="D3562" s="91" t="s">
        <v>6249</v>
      </c>
      <c r="E3562" s="92">
        <v>57.97</v>
      </c>
      <c r="F3562" s="92">
        <v>39.909999999999997</v>
      </c>
      <c r="G3562" s="92">
        <v>97.88</v>
      </c>
      <c r="H3562" s="68">
        <v>9</v>
      </c>
      <c r="I3562" s="68"/>
    </row>
    <row r="3563" spans="2:9" x14ac:dyDescent="0.3">
      <c r="B3563" s="89" t="s">
        <v>13336</v>
      </c>
      <c r="C3563" s="90" t="s">
        <v>13337</v>
      </c>
      <c r="D3563" s="91" t="s">
        <v>6249</v>
      </c>
      <c r="E3563" s="92">
        <v>483.83</v>
      </c>
      <c r="F3563" s="92">
        <v>36.39</v>
      </c>
      <c r="G3563" s="92">
        <v>520.22</v>
      </c>
      <c r="H3563" s="68">
        <v>9</v>
      </c>
      <c r="I3563" s="68"/>
    </row>
    <row r="3564" spans="2:9" x14ac:dyDescent="0.3">
      <c r="B3564" s="89" t="s">
        <v>13338</v>
      </c>
      <c r="C3564" s="90" t="s">
        <v>13339</v>
      </c>
      <c r="D3564" s="91"/>
      <c r="E3564" s="92"/>
      <c r="F3564" s="92"/>
      <c r="G3564" s="92"/>
      <c r="H3564" s="68">
        <v>5</v>
      </c>
      <c r="I3564" s="68"/>
    </row>
    <row r="3565" spans="2:9" x14ac:dyDescent="0.3">
      <c r="B3565" s="89" t="s">
        <v>13340</v>
      </c>
      <c r="C3565" s="90" t="s">
        <v>13341</v>
      </c>
      <c r="D3565" s="91" t="s">
        <v>6249</v>
      </c>
      <c r="E3565" s="92">
        <v>29.49</v>
      </c>
      <c r="F3565" s="92">
        <v>36.39</v>
      </c>
      <c r="G3565" s="92">
        <v>65.88</v>
      </c>
      <c r="H3565" s="68">
        <v>9</v>
      </c>
      <c r="I3565" s="68"/>
    </row>
    <row r="3566" spans="2:9" x14ac:dyDescent="0.3">
      <c r="B3566" s="89" t="s">
        <v>13342</v>
      </c>
      <c r="C3566" s="90" t="s">
        <v>13343</v>
      </c>
      <c r="D3566" s="91"/>
      <c r="E3566" s="92"/>
      <c r="F3566" s="92"/>
      <c r="G3566" s="92"/>
      <c r="H3566" s="68">
        <v>5</v>
      </c>
      <c r="I3566" s="68"/>
    </row>
    <row r="3567" spans="2:9" ht="28.8" x14ac:dyDescent="0.3">
      <c r="B3567" s="89" t="s">
        <v>13344</v>
      </c>
      <c r="C3567" s="90" t="s">
        <v>13345</v>
      </c>
      <c r="D3567" s="91" t="s">
        <v>6249</v>
      </c>
      <c r="E3567" s="92">
        <v>124.12</v>
      </c>
      <c r="F3567" s="92">
        <v>43.66</v>
      </c>
      <c r="G3567" s="92">
        <v>167.78</v>
      </c>
      <c r="H3567" s="68">
        <v>9</v>
      </c>
      <c r="I3567" s="68"/>
    </row>
    <row r="3568" spans="2:9" x14ac:dyDescent="0.3">
      <c r="B3568" s="89" t="s">
        <v>13346</v>
      </c>
      <c r="C3568" s="90" t="s">
        <v>13347</v>
      </c>
      <c r="D3568" s="91" t="s">
        <v>6249</v>
      </c>
      <c r="E3568" s="92">
        <v>354.77</v>
      </c>
      <c r="F3568" s="92">
        <v>54.59</v>
      </c>
      <c r="G3568" s="92">
        <v>409.36</v>
      </c>
      <c r="H3568" s="68">
        <v>9</v>
      </c>
      <c r="I3568" s="68"/>
    </row>
    <row r="3569" spans="2:9" x14ac:dyDescent="0.3">
      <c r="B3569" s="89" t="s">
        <v>13348</v>
      </c>
      <c r="C3569" s="90" t="s">
        <v>13349</v>
      </c>
      <c r="D3569" s="91"/>
      <c r="E3569" s="92"/>
      <c r="F3569" s="92"/>
      <c r="G3569" s="92"/>
      <c r="H3569" s="68">
        <v>5</v>
      </c>
      <c r="I3569" s="68"/>
    </row>
    <row r="3570" spans="2:9" x14ac:dyDescent="0.3">
      <c r="B3570" s="89" t="s">
        <v>13350</v>
      </c>
      <c r="C3570" s="90" t="s">
        <v>13351</v>
      </c>
      <c r="D3570" s="91" t="s">
        <v>6249</v>
      </c>
      <c r="E3570" s="92">
        <v>12.83</v>
      </c>
      <c r="F3570" s="92">
        <v>2.1800000000000002</v>
      </c>
      <c r="G3570" s="92">
        <v>15.01</v>
      </c>
      <c r="H3570" s="68">
        <v>9</v>
      </c>
      <c r="I3570" s="68"/>
    </row>
    <row r="3571" spans="2:9" x14ac:dyDescent="0.3">
      <c r="B3571" s="89" t="s">
        <v>13352</v>
      </c>
      <c r="C3571" s="90" t="s">
        <v>13353</v>
      </c>
      <c r="D3571" s="91" t="s">
        <v>6301</v>
      </c>
      <c r="E3571" s="92">
        <v>1230.6400000000001</v>
      </c>
      <c r="F3571" s="92">
        <v>23.34</v>
      </c>
      <c r="G3571" s="92">
        <v>1253.98</v>
      </c>
      <c r="H3571" s="68">
        <v>9</v>
      </c>
      <c r="I3571" s="68"/>
    </row>
    <row r="3572" spans="2:9" x14ac:dyDescent="0.3">
      <c r="B3572" s="89" t="s">
        <v>13354</v>
      </c>
      <c r="C3572" s="90" t="s">
        <v>13355</v>
      </c>
      <c r="D3572" s="91" t="s">
        <v>6249</v>
      </c>
      <c r="E3572" s="92">
        <v>8.44</v>
      </c>
      <c r="F3572" s="92">
        <v>2.1800000000000002</v>
      </c>
      <c r="G3572" s="92">
        <v>10.62</v>
      </c>
      <c r="H3572" s="68">
        <v>9</v>
      </c>
      <c r="I3572" s="68"/>
    </row>
    <row r="3573" spans="2:9" x14ac:dyDescent="0.3">
      <c r="B3573" s="89" t="s">
        <v>13356</v>
      </c>
      <c r="C3573" s="90" t="s">
        <v>13357</v>
      </c>
      <c r="D3573" s="91" t="s">
        <v>6249</v>
      </c>
      <c r="E3573" s="92">
        <v>287.33</v>
      </c>
      <c r="F3573" s="92">
        <v>18.68</v>
      </c>
      <c r="G3573" s="92">
        <v>306.01</v>
      </c>
      <c r="H3573" s="68">
        <v>9</v>
      </c>
      <c r="I3573" s="68"/>
    </row>
    <row r="3574" spans="2:9" x14ac:dyDescent="0.3">
      <c r="B3574" s="89" t="s">
        <v>13358</v>
      </c>
      <c r="C3574" s="90" t="s">
        <v>13359</v>
      </c>
      <c r="D3574" s="91" t="s">
        <v>6249</v>
      </c>
      <c r="E3574" s="92">
        <v>33.53</v>
      </c>
      <c r="F3574" s="92">
        <v>2.1800000000000002</v>
      </c>
      <c r="G3574" s="92">
        <v>35.71</v>
      </c>
      <c r="H3574" s="68">
        <v>9</v>
      </c>
      <c r="I3574" s="68"/>
    </row>
    <row r="3575" spans="2:9" x14ac:dyDescent="0.3">
      <c r="B3575" s="89" t="s">
        <v>13360</v>
      </c>
      <c r="C3575" s="90" t="s">
        <v>13361</v>
      </c>
      <c r="D3575" s="91" t="s">
        <v>6249</v>
      </c>
      <c r="E3575" s="92">
        <v>8.14</v>
      </c>
      <c r="F3575" s="92">
        <v>2.1800000000000002</v>
      </c>
      <c r="G3575" s="92">
        <v>10.32</v>
      </c>
      <c r="H3575" s="68">
        <v>9</v>
      </c>
      <c r="I3575" s="68"/>
    </row>
    <row r="3576" spans="2:9" x14ac:dyDescent="0.3">
      <c r="B3576" s="89" t="s">
        <v>13362</v>
      </c>
      <c r="C3576" s="90" t="s">
        <v>13363</v>
      </c>
      <c r="D3576" s="91" t="s">
        <v>6301</v>
      </c>
      <c r="E3576" s="92">
        <v>1241.06</v>
      </c>
      <c r="F3576" s="92">
        <v>23.34</v>
      </c>
      <c r="G3576" s="92">
        <v>1264.4000000000001</v>
      </c>
      <c r="H3576" s="68">
        <v>9</v>
      </c>
      <c r="I3576" s="68"/>
    </row>
    <row r="3577" spans="2:9" x14ac:dyDescent="0.3">
      <c r="B3577" s="89" t="s">
        <v>13364</v>
      </c>
      <c r="C3577" s="90" t="s">
        <v>13365</v>
      </c>
      <c r="D3577" s="91" t="s">
        <v>6301</v>
      </c>
      <c r="E3577" s="92">
        <v>1107.6500000000001</v>
      </c>
      <c r="F3577" s="92">
        <v>23.34</v>
      </c>
      <c r="G3577" s="92">
        <v>1130.99</v>
      </c>
      <c r="H3577" s="68">
        <v>9</v>
      </c>
      <c r="I3577" s="68"/>
    </row>
    <row r="3578" spans="2:9" x14ac:dyDescent="0.3">
      <c r="B3578" s="89" t="s">
        <v>13366</v>
      </c>
      <c r="C3578" s="90" t="s">
        <v>13367</v>
      </c>
      <c r="D3578" s="91" t="s">
        <v>6249</v>
      </c>
      <c r="E3578" s="92">
        <v>66.84</v>
      </c>
      <c r="F3578" s="92">
        <v>11.67</v>
      </c>
      <c r="G3578" s="92">
        <v>78.510000000000005</v>
      </c>
      <c r="H3578" s="68">
        <v>9</v>
      </c>
      <c r="I3578" s="68"/>
    </row>
    <row r="3579" spans="2:9" ht="28.8" x14ac:dyDescent="0.3">
      <c r="B3579" s="89" t="s">
        <v>13368</v>
      </c>
      <c r="C3579" s="90" t="s">
        <v>13369</v>
      </c>
      <c r="D3579" s="91" t="s">
        <v>6249</v>
      </c>
      <c r="E3579" s="92">
        <v>4006.37</v>
      </c>
      <c r="F3579" s="92">
        <v>43.66</v>
      </c>
      <c r="G3579" s="92">
        <v>4050.03</v>
      </c>
      <c r="H3579" s="68">
        <v>9</v>
      </c>
      <c r="I3579" s="68"/>
    </row>
    <row r="3580" spans="2:9" ht="28.8" x14ac:dyDescent="0.3">
      <c r="B3580" s="89" t="s">
        <v>13370</v>
      </c>
      <c r="C3580" s="90" t="s">
        <v>13371</v>
      </c>
      <c r="D3580" s="91" t="s">
        <v>6249</v>
      </c>
      <c r="E3580" s="92">
        <v>5181.25</v>
      </c>
      <c r="F3580" s="92">
        <v>43.66</v>
      </c>
      <c r="G3580" s="92">
        <v>5224.91</v>
      </c>
      <c r="H3580" s="68">
        <v>9</v>
      </c>
      <c r="I3580" s="68"/>
    </row>
    <row r="3581" spans="2:9" ht="28.8" x14ac:dyDescent="0.3">
      <c r="B3581" s="89" t="s">
        <v>13372</v>
      </c>
      <c r="C3581" s="90" t="s">
        <v>13373</v>
      </c>
      <c r="D3581" s="91" t="s">
        <v>6249</v>
      </c>
      <c r="E3581" s="92">
        <v>385.46</v>
      </c>
      <c r="F3581" s="92">
        <v>48.24</v>
      </c>
      <c r="G3581" s="92">
        <v>433.7</v>
      </c>
      <c r="H3581" s="68">
        <v>9</v>
      </c>
      <c r="I3581" s="68"/>
    </row>
    <row r="3582" spans="2:9" ht="28.8" x14ac:dyDescent="0.3">
      <c r="B3582" s="89" t="s">
        <v>13374</v>
      </c>
      <c r="C3582" s="90" t="s">
        <v>13375</v>
      </c>
      <c r="D3582" s="91" t="s">
        <v>6249</v>
      </c>
      <c r="E3582" s="92">
        <v>416.1</v>
      </c>
      <c r="F3582" s="92">
        <v>48.24</v>
      </c>
      <c r="G3582" s="92">
        <v>464.34</v>
      </c>
      <c r="H3582" s="68">
        <v>9</v>
      </c>
      <c r="I3582" s="68"/>
    </row>
    <row r="3583" spans="2:9" ht="28.8" x14ac:dyDescent="0.3">
      <c r="B3583" s="89" t="s">
        <v>13376</v>
      </c>
      <c r="C3583" s="90" t="s">
        <v>13377</v>
      </c>
      <c r="D3583" s="91" t="s">
        <v>6249</v>
      </c>
      <c r="E3583" s="92">
        <v>403.35</v>
      </c>
      <c r="F3583" s="92">
        <v>48.24</v>
      </c>
      <c r="G3583" s="92">
        <v>451.59</v>
      </c>
      <c r="H3583" s="68">
        <v>9</v>
      </c>
      <c r="I3583" s="68"/>
    </row>
    <row r="3584" spans="2:9" x14ac:dyDescent="0.3">
      <c r="B3584" s="89" t="s">
        <v>13378</v>
      </c>
      <c r="C3584" s="90" t="s">
        <v>13379</v>
      </c>
      <c r="D3584" s="91" t="s">
        <v>6249</v>
      </c>
      <c r="E3584" s="92">
        <v>166.52</v>
      </c>
      <c r="F3584" s="92">
        <v>48.24</v>
      </c>
      <c r="G3584" s="92">
        <v>214.76</v>
      </c>
      <c r="H3584" s="68">
        <v>9</v>
      </c>
      <c r="I3584" s="68"/>
    </row>
    <row r="3585" spans="2:9" x14ac:dyDescent="0.3">
      <c r="B3585" s="89" t="s">
        <v>13380</v>
      </c>
      <c r="C3585" s="90" t="s">
        <v>13381</v>
      </c>
      <c r="D3585" s="91" t="s">
        <v>6249</v>
      </c>
      <c r="E3585" s="92">
        <v>212.28</v>
      </c>
      <c r="F3585" s="92">
        <v>48.24</v>
      </c>
      <c r="G3585" s="92">
        <v>260.52</v>
      </c>
      <c r="H3585" s="68">
        <v>9</v>
      </c>
      <c r="I3585" s="68"/>
    </row>
    <row r="3586" spans="2:9" x14ac:dyDescent="0.3">
      <c r="B3586" s="89" t="s">
        <v>13382</v>
      </c>
      <c r="C3586" s="90" t="s">
        <v>13383</v>
      </c>
      <c r="D3586" s="91" t="s">
        <v>6249</v>
      </c>
      <c r="E3586" s="92">
        <v>300.49</v>
      </c>
      <c r="F3586" s="92">
        <v>48.24</v>
      </c>
      <c r="G3586" s="92">
        <v>348.73</v>
      </c>
      <c r="H3586" s="68">
        <v>9</v>
      </c>
      <c r="I3586" s="68"/>
    </row>
    <row r="3587" spans="2:9" x14ac:dyDescent="0.3">
      <c r="B3587" s="89" t="s">
        <v>13384</v>
      </c>
      <c r="C3587" s="90" t="s">
        <v>13385</v>
      </c>
      <c r="D3587" s="91" t="s">
        <v>6249</v>
      </c>
      <c r="E3587" s="92">
        <v>401.99</v>
      </c>
      <c r="F3587" s="92">
        <v>48.24</v>
      </c>
      <c r="G3587" s="92">
        <v>450.23</v>
      </c>
      <c r="H3587" s="68">
        <v>9</v>
      </c>
      <c r="I3587" s="68"/>
    </row>
    <row r="3588" spans="2:9" ht="28.8" x14ac:dyDescent="0.3">
      <c r="B3588" s="89" t="s">
        <v>13386</v>
      </c>
      <c r="C3588" s="90" t="s">
        <v>13387</v>
      </c>
      <c r="D3588" s="91" t="s">
        <v>6249</v>
      </c>
      <c r="E3588" s="92">
        <v>299.76</v>
      </c>
      <c r="F3588" s="92">
        <v>48.24</v>
      </c>
      <c r="G3588" s="92">
        <v>348</v>
      </c>
      <c r="H3588" s="68">
        <v>9</v>
      </c>
      <c r="I3588" s="68"/>
    </row>
    <row r="3589" spans="2:9" ht="28.8" x14ac:dyDescent="0.3">
      <c r="B3589" s="89" t="s">
        <v>13388</v>
      </c>
      <c r="C3589" s="90" t="s">
        <v>13389</v>
      </c>
      <c r="D3589" s="91" t="s">
        <v>6357</v>
      </c>
      <c r="E3589" s="92">
        <v>902.85</v>
      </c>
      <c r="F3589" s="92">
        <v>15.11</v>
      </c>
      <c r="G3589" s="92">
        <v>917.96</v>
      </c>
      <c r="H3589" s="68">
        <v>9</v>
      </c>
      <c r="I3589" s="68"/>
    </row>
    <row r="3590" spans="2:9" ht="28.8" x14ac:dyDescent="0.3">
      <c r="B3590" s="89" t="s">
        <v>13390</v>
      </c>
      <c r="C3590" s="90" t="s">
        <v>13391</v>
      </c>
      <c r="D3590" s="91" t="s">
        <v>6357</v>
      </c>
      <c r="E3590" s="92">
        <v>1205.44</v>
      </c>
      <c r="F3590" s="92">
        <v>19.940000000000001</v>
      </c>
      <c r="G3590" s="92">
        <v>1225.3800000000001</v>
      </c>
      <c r="H3590" s="68">
        <v>9</v>
      </c>
      <c r="I3590" s="68"/>
    </row>
    <row r="3591" spans="2:9" x14ac:dyDescent="0.3">
      <c r="B3591" s="89" t="s">
        <v>13392</v>
      </c>
      <c r="C3591" s="90" t="s">
        <v>13393</v>
      </c>
      <c r="D3591" s="91"/>
      <c r="E3591" s="92"/>
      <c r="F3591" s="92"/>
      <c r="G3591" s="92"/>
      <c r="H3591" s="68">
        <v>5</v>
      </c>
      <c r="I3591" s="68"/>
    </row>
    <row r="3592" spans="2:9" x14ac:dyDescent="0.3">
      <c r="B3592" s="89" t="s">
        <v>13394</v>
      </c>
      <c r="C3592" s="90" t="s">
        <v>13395</v>
      </c>
      <c r="D3592" s="91" t="s">
        <v>6249</v>
      </c>
      <c r="E3592" s="92">
        <v>418.24</v>
      </c>
      <c r="F3592" s="92">
        <v>36.39</v>
      </c>
      <c r="G3592" s="92">
        <v>454.63</v>
      </c>
      <c r="H3592" s="68">
        <v>9</v>
      </c>
      <c r="I3592" s="68"/>
    </row>
    <row r="3593" spans="2:9" x14ac:dyDescent="0.3">
      <c r="B3593" s="89" t="s">
        <v>13396</v>
      </c>
      <c r="C3593" s="90" t="s">
        <v>13397</v>
      </c>
      <c r="D3593" s="91"/>
      <c r="E3593" s="92"/>
      <c r="F3593" s="92"/>
      <c r="G3593" s="92"/>
      <c r="H3593" s="68">
        <v>5</v>
      </c>
      <c r="I3593" s="68"/>
    </row>
    <row r="3594" spans="2:9" x14ac:dyDescent="0.3">
      <c r="B3594" s="89" t="s">
        <v>13398</v>
      </c>
      <c r="C3594" s="90" t="s">
        <v>13399</v>
      </c>
      <c r="D3594" s="91" t="s">
        <v>6357</v>
      </c>
      <c r="E3594" s="92">
        <v>339.62</v>
      </c>
      <c r="F3594" s="92">
        <v>8.0399999999999991</v>
      </c>
      <c r="G3594" s="92">
        <v>347.66</v>
      </c>
      <c r="H3594" s="68">
        <v>9</v>
      </c>
      <c r="I3594" s="68"/>
    </row>
    <row r="3595" spans="2:9" x14ac:dyDescent="0.3">
      <c r="B3595" s="89" t="s">
        <v>13400</v>
      </c>
      <c r="C3595" s="90" t="s">
        <v>13401</v>
      </c>
      <c r="D3595" s="91" t="s">
        <v>6357</v>
      </c>
      <c r="E3595" s="92">
        <v>226.26</v>
      </c>
      <c r="F3595" s="92">
        <v>8.0399999999999991</v>
      </c>
      <c r="G3595" s="92">
        <v>234.3</v>
      </c>
      <c r="H3595" s="68">
        <v>9</v>
      </c>
      <c r="I3595" s="68"/>
    </row>
    <row r="3596" spans="2:9" ht="28.8" x14ac:dyDescent="0.3">
      <c r="B3596" s="89" t="s">
        <v>13402</v>
      </c>
      <c r="C3596" s="90" t="s">
        <v>13403</v>
      </c>
      <c r="D3596" s="91" t="s">
        <v>6357</v>
      </c>
      <c r="E3596" s="92">
        <v>247.95</v>
      </c>
      <c r="F3596" s="92">
        <v>8.0399999999999991</v>
      </c>
      <c r="G3596" s="92">
        <v>255.99</v>
      </c>
      <c r="H3596" s="68">
        <v>9</v>
      </c>
      <c r="I3596" s="68"/>
    </row>
    <row r="3597" spans="2:9" x14ac:dyDescent="0.3">
      <c r="B3597" s="89" t="s">
        <v>13404</v>
      </c>
      <c r="C3597" s="90" t="s">
        <v>13405</v>
      </c>
      <c r="D3597" s="91"/>
      <c r="E3597" s="92"/>
      <c r="F3597" s="92"/>
      <c r="G3597" s="92"/>
      <c r="H3597" s="68">
        <v>5</v>
      </c>
      <c r="I3597" s="68"/>
    </row>
    <row r="3598" spans="2:9" x14ac:dyDescent="0.3">
      <c r="B3598" s="89" t="s">
        <v>13406</v>
      </c>
      <c r="C3598" s="90" t="s">
        <v>13407</v>
      </c>
      <c r="D3598" s="91" t="s">
        <v>6249</v>
      </c>
      <c r="E3598" s="92">
        <v>1684.46</v>
      </c>
      <c r="F3598" s="92">
        <v>1152.33</v>
      </c>
      <c r="G3598" s="92">
        <v>2836.79</v>
      </c>
      <c r="H3598" s="68">
        <v>9</v>
      </c>
      <c r="I3598" s="68"/>
    </row>
    <row r="3599" spans="2:9" x14ac:dyDescent="0.3">
      <c r="B3599" s="89" t="s">
        <v>13408</v>
      </c>
      <c r="C3599" s="90" t="s">
        <v>13409</v>
      </c>
      <c r="D3599" s="91" t="s">
        <v>6249</v>
      </c>
      <c r="E3599" s="92">
        <v>2847.36</v>
      </c>
      <c r="F3599" s="92">
        <v>1790.94</v>
      </c>
      <c r="G3599" s="92">
        <v>4638.3</v>
      </c>
      <c r="H3599" s="68">
        <v>9</v>
      </c>
      <c r="I3599" s="68"/>
    </row>
    <row r="3600" spans="2:9" x14ac:dyDescent="0.3">
      <c r="B3600" s="89" t="s">
        <v>13410</v>
      </c>
      <c r="C3600" s="90" t="s">
        <v>13411</v>
      </c>
      <c r="D3600" s="91" t="s">
        <v>6249</v>
      </c>
      <c r="E3600" s="92">
        <v>3970</v>
      </c>
      <c r="F3600" s="92">
        <v>2424.92</v>
      </c>
      <c r="G3600" s="92">
        <v>6394.92</v>
      </c>
      <c r="H3600" s="68">
        <v>9</v>
      </c>
      <c r="I3600" s="68"/>
    </row>
    <row r="3601" spans="2:9" x14ac:dyDescent="0.3">
      <c r="B3601" s="89" t="s">
        <v>13412</v>
      </c>
      <c r="C3601" s="90" t="s">
        <v>13413</v>
      </c>
      <c r="D3601" s="91" t="s">
        <v>6249</v>
      </c>
      <c r="E3601" s="92">
        <v>1035.8499999999999</v>
      </c>
      <c r="F3601" s="92">
        <v>1136.77</v>
      </c>
      <c r="G3601" s="92">
        <v>2172.62</v>
      </c>
      <c r="H3601" s="68">
        <v>9</v>
      </c>
      <c r="I3601" s="68"/>
    </row>
    <row r="3602" spans="2:9" x14ac:dyDescent="0.3">
      <c r="B3602" s="89" t="s">
        <v>13414</v>
      </c>
      <c r="C3602" s="90" t="s">
        <v>13415</v>
      </c>
      <c r="D3602" s="91" t="s">
        <v>6249</v>
      </c>
      <c r="E3602" s="92">
        <v>3293.31</v>
      </c>
      <c r="F3602" s="92">
        <v>1948.94</v>
      </c>
      <c r="G3602" s="92">
        <v>5242.25</v>
      </c>
      <c r="H3602" s="68">
        <v>9</v>
      </c>
      <c r="I3602" s="68"/>
    </row>
    <row r="3603" spans="2:9" ht="28.8" x14ac:dyDescent="0.3">
      <c r="B3603" s="89" t="s">
        <v>13416</v>
      </c>
      <c r="C3603" s="90" t="s">
        <v>13417</v>
      </c>
      <c r="D3603" s="91" t="s">
        <v>6357</v>
      </c>
      <c r="E3603" s="92">
        <v>228.57</v>
      </c>
      <c r="F3603" s="92">
        <v>283.13</v>
      </c>
      <c r="G3603" s="92">
        <v>511.7</v>
      </c>
      <c r="H3603" s="68">
        <v>9</v>
      </c>
      <c r="I3603" s="68"/>
    </row>
    <row r="3604" spans="2:9" x14ac:dyDescent="0.3">
      <c r="B3604" s="89" t="s">
        <v>13418</v>
      </c>
      <c r="C3604" s="90" t="s">
        <v>13419</v>
      </c>
      <c r="D3604" s="91" t="s">
        <v>6249</v>
      </c>
      <c r="E3604" s="92">
        <v>1706.52</v>
      </c>
      <c r="F3604" s="92">
        <v>1805.47</v>
      </c>
      <c r="G3604" s="92">
        <v>3511.99</v>
      </c>
      <c r="H3604" s="68">
        <v>9</v>
      </c>
      <c r="I3604" s="68"/>
    </row>
    <row r="3605" spans="2:9" x14ac:dyDescent="0.3">
      <c r="B3605" s="89" t="s">
        <v>13420</v>
      </c>
      <c r="C3605" s="90" t="s">
        <v>13421</v>
      </c>
      <c r="D3605" s="91"/>
      <c r="E3605" s="92"/>
      <c r="F3605" s="92"/>
      <c r="G3605" s="92"/>
      <c r="H3605" s="68">
        <v>5</v>
      </c>
      <c r="I3605" s="68"/>
    </row>
    <row r="3606" spans="2:9" ht="28.8" x14ac:dyDescent="0.3">
      <c r="B3606" s="89" t="s">
        <v>13422</v>
      </c>
      <c r="C3606" s="90" t="s">
        <v>13423</v>
      </c>
      <c r="D3606" s="91" t="s">
        <v>6249</v>
      </c>
      <c r="E3606" s="92">
        <v>3327.53</v>
      </c>
      <c r="F3606" s="92">
        <v>2281.0500000000002</v>
      </c>
      <c r="G3606" s="92">
        <v>5608.58</v>
      </c>
      <c r="H3606" s="68">
        <v>9</v>
      </c>
      <c r="I3606" s="68"/>
    </row>
    <row r="3607" spans="2:9" ht="28.8" x14ac:dyDescent="0.3">
      <c r="B3607" s="89" t="s">
        <v>13424</v>
      </c>
      <c r="C3607" s="90" t="s">
        <v>13425</v>
      </c>
      <c r="D3607" s="91" t="s">
        <v>6249</v>
      </c>
      <c r="E3607" s="92">
        <v>5485.6</v>
      </c>
      <c r="F3607" s="92">
        <v>3705.5</v>
      </c>
      <c r="G3607" s="92">
        <v>9191.1</v>
      </c>
      <c r="H3607" s="68">
        <v>9</v>
      </c>
      <c r="I3607" s="68"/>
    </row>
    <row r="3608" spans="2:9" ht="28.8" x14ac:dyDescent="0.3">
      <c r="B3608" s="89" t="s">
        <v>13426</v>
      </c>
      <c r="C3608" s="90" t="s">
        <v>13427</v>
      </c>
      <c r="D3608" s="91" t="s">
        <v>6249</v>
      </c>
      <c r="E3608" s="92">
        <v>7667.56</v>
      </c>
      <c r="F3608" s="92">
        <v>4892.42</v>
      </c>
      <c r="G3608" s="92">
        <v>12559.98</v>
      </c>
      <c r="H3608" s="68">
        <v>9</v>
      </c>
      <c r="I3608" s="68"/>
    </row>
    <row r="3609" spans="2:9" ht="28.8" x14ac:dyDescent="0.3">
      <c r="B3609" s="89" t="s">
        <v>13428</v>
      </c>
      <c r="C3609" s="90" t="s">
        <v>13429</v>
      </c>
      <c r="D3609" s="91" t="s">
        <v>6249</v>
      </c>
      <c r="E3609" s="92">
        <v>11662.65</v>
      </c>
      <c r="F3609" s="92">
        <v>6099.63</v>
      </c>
      <c r="G3609" s="92">
        <v>17762.28</v>
      </c>
      <c r="H3609" s="68">
        <v>9</v>
      </c>
      <c r="I3609" s="68"/>
    </row>
    <row r="3610" spans="2:9" x14ac:dyDescent="0.3">
      <c r="B3610" s="89" t="s">
        <v>13430</v>
      </c>
      <c r="C3610" s="90" t="s">
        <v>13431</v>
      </c>
      <c r="D3610" s="91"/>
      <c r="E3610" s="92"/>
      <c r="F3610" s="92"/>
      <c r="G3610" s="92"/>
      <c r="H3610" s="68">
        <v>5</v>
      </c>
      <c r="I3610" s="68"/>
    </row>
    <row r="3611" spans="2:9" ht="28.8" x14ac:dyDescent="0.3">
      <c r="B3611" s="89" t="s">
        <v>13432</v>
      </c>
      <c r="C3611" s="90" t="s">
        <v>13433</v>
      </c>
      <c r="D3611" s="91" t="s">
        <v>6249</v>
      </c>
      <c r="E3611" s="92">
        <v>2265.37</v>
      </c>
      <c r="F3611" s="92">
        <v>1143.45</v>
      </c>
      <c r="G3611" s="92">
        <v>3408.82</v>
      </c>
      <c r="H3611" s="68">
        <v>9</v>
      </c>
      <c r="I3611" s="68"/>
    </row>
    <row r="3612" spans="2:9" ht="28.8" x14ac:dyDescent="0.3">
      <c r="B3612" s="89" t="s">
        <v>13434</v>
      </c>
      <c r="C3612" s="90" t="s">
        <v>13435</v>
      </c>
      <c r="D3612" s="91" t="s">
        <v>6249</v>
      </c>
      <c r="E3612" s="92">
        <v>5818.26</v>
      </c>
      <c r="F3612" s="92">
        <v>1707.09</v>
      </c>
      <c r="G3612" s="92">
        <v>7525.35</v>
      </c>
      <c r="H3612" s="68">
        <v>9</v>
      </c>
      <c r="I3612" s="68"/>
    </row>
    <row r="3613" spans="2:9" ht="28.8" x14ac:dyDescent="0.3">
      <c r="B3613" s="89" t="s">
        <v>13436</v>
      </c>
      <c r="C3613" s="90" t="s">
        <v>13437</v>
      </c>
      <c r="D3613" s="91" t="s">
        <v>6249</v>
      </c>
      <c r="E3613" s="92">
        <v>8651.4699999999993</v>
      </c>
      <c r="F3613" s="92">
        <v>3414.17</v>
      </c>
      <c r="G3613" s="92">
        <v>12065.64</v>
      </c>
      <c r="H3613" s="68">
        <v>9</v>
      </c>
      <c r="I3613" s="68"/>
    </row>
    <row r="3614" spans="2:9" x14ac:dyDescent="0.3">
      <c r="B3614" s="89" t="s">
        <v>13438</v>
      </c>
      <c r="C3614" s="90" t="s">
        <v>13439</v>
      </c>
      <c r="D3614" s="91" t="s">
        <v>6357</v>
      </c>
      <c r="E3614" s="92">
        <v>1074.8900000000001</v>
      </c>
      <c r="F3614" s="92">
        <v>573.78</v>
      </c>
      <c r="G3614" s="92">
        <v>1648.67</v>
      </c>
      <c r="H3614" s="68">
        <v>9</v>
      </c>
      <c r="I3614" s="68"/>
    </row>
    <row r="3615" spans="2:9" ht="28.8" x14ac:dyDescent="0.3">
      <c r="B3615" s="89" t="s">
        <v>13440</v>
      </c>
      <c r="C3615" s="90" t="s">
        <v>13441</v>
      </c>
      <c r="D3615" s="91" t="s">
        <v>6249</v>
      </c>
      <c r="E3615" s="92">
        <v>579.62</v>
      </c>
      <c r="F3615" s="92">
        <v>32.159999999999997</v>
      </c>
      <c r="G3615" s="92">
        <v>611.78</v>
      </c>
      <c r="H3615" s="68">
        <v>9</v>
      </c>
      <c r="I3615" s="68"/>
    </row>
    <row r="3616" spans="2:9" x14ac:dyDescent="0.3">
      <c r="B3616" s="89" t="s">
        <v>13442</v>
      </c>
      <c r="C3616" s="90" t="s">
        <v>13443</v>
      </c>
      <c r="D3616" s="91"/>
      <c r="E3616" s="92"/>
      <c r="F3616" s="92"/>
      <c r="G3616" s="92"/>
      <c r="H3616" s="68">
        <v>5</v>
      </c>
      <c r="I3616" s="68"/>
    </row>
    <row r="3617" spans="2:9" x14ac:dyDescent="0.3">
      <c r="B3617" s="89" t="s">
        <v>13444</v>
      </c>
      <c r="C3617" s="90" t="s">
        <v>13445</v>
      </c>
      <c r="D3617" s="91" t="s">
        <v>6357</v>
      </c>
      <c r="E3617" s="92">
        <v>281.47000000000003</v>
      </c>
      <c r="F3617" s="92">
        <v>23.34</v>
      </c>
      <c r="G3617" s="92">
        <v>304.81</v>
      </c>
      <c r="H3617" s="68">
        <v>9</v>
      </c>
      <c r="I3617" s="68"/>
    </row>
    <row r="3618" spans="2:9" x14ac:dyDescent="0.3">
      <c r="B3618" s="89" t="s">
        <v>13446</v>
      </c>
      <c r="C3618" s="90" t="s">
        <v>13447</v>
      </c>
      <c r="D3618" s="91" t="s">
        <v>6357</v>
      </c>
      <c r="E3618" s="92">
        <v>383.93</v>
      </c>
      <c r="F3618" s="92">
        <v>35.01</v>
      </c>
      <c r="G3618" s="92">
        <v>418.94</v>
      </c>
      <c r="H3618" s="68">
        <v>9</v>
      </c>
      <c r="I3618" s="68"/>
    </row>
    <row r="3619" spans="2:9" x14ac:dyDescent="0.3">
      <c r="B3619" s="89" t="s">
        <v>13448</v>
      </c>
      <c r="C3619" s="90" t="s">
        <v>13449</v>
      </c>
      <c r="D3619" s="91" t="s">
        <v>6357</v>
      </c>
      <c r="E3619" s="92">
        <v>470.58</v>
      </c>
      <c r="F3619" s="92">
        <v>46.68</v>
      </c>
      <c r="G3619" s="92">
        <v>517.26</v>
      </c>
      <c r="H3619" s="68">
        <v>9</v>
      </c>
      <c r="I3619" s="68"/>
    </row>
    <row r="3620" spans="2:9" x14ac:dyDescent="0.3">
      <c r="B3620" s="89" t="s">
        <v>13450</v>
      </c>
      <c r="C3620" s="90" t="s">
        <v>13451</v>
      </c>
      <c r="D3620" s="91" t="s">
        <v>6357</v>
      </c>
      <c r="E3620" s="92">
        <v>706.01</v>
      </c>
      <c r="F3620" s="92">
        <v>58.35</v>
      </c>
      <c r="G3620" s="92">
        <v>764.36</v>
      </c>
      <c r="H3620" s="68">
        <v>9</v>
      </c>
      <c r="I3620" s="68"/>
    </row>
    <row r="3621" spans="2:9" x14ac:dyDescent="0.3">
      <c r="B3621" s="89" t="s">
        <v>13452</v>
      </c>
      <c r="C3621" s="90" t="s">
        <v>13453</v>
      </c>
      <c r="D3621" s="91" t="s">
        <v>6357</v>
      </c>
      <c r="E3621" s="92">
        <v>1044.78</v>
      </c>
      <c r="F3621" s="92">
        <v>70.02</v>
      </c>
      <c r="G3621" s="92">
        <v>1114.8</v>
      </c>
      <c r="H3621" s="68">
        <v>9</v>
      </c>
      <c r="I3621" s="68"/>
    </row>
    <row r="3622" spans="2:9" x14ac:dyDescent="0.3">
      <c r="B3622" s="89" t="s">
        <v>13454</v>
      </c>
      <c r="C3622" s="90" t="s">
        <v>13455</v>
      </c>
      <c r="D3622" s="91" t="s">
        <v>6357</v>
      </c>
      <c r="E3622" s="92">
        <v>2102.27</v>
      </c>
      <c r="F3622" s="92">
        <v>116.7</v>
      </c>
      <c r="G3622" s="92">
        <v>2218.9699999999998</v>
      </c>
      <c r="H3622" s="68">
        <v>9</v>
      </c>
      <c r="I3622" s="68"/>
    </row>
    <row r="3623" spans="2:9" x14ac:dyDescent="0.3">
      <c r="B3623" s="89" t="s">
        <v>13456</v>
      </c>
      <c r="C3623" s="90" t="s">
        <v>13457</v>
      </c>
      <c r="D3623" s="91"/>
      <c r="E3623" s="92"/>
      <c r="F3623" s="92"/>
      <c r="G3623" s="92"/>
      <c r="H3623" s="68">
        <v>5</v>
      </c>
      <c r="I3623" s="68"/>
    </row>
    <row r="3624" spans="2:9" x14ac:dyDescent="0.3">
      <c r="B3624" s="89" t="s">
        <v>13458</v>
      </c>
      <c r="C3624" s="90" t="s">
        <v>13459</v>
      </c>
      <c r="D3624" s="91" t="s">
        <v>6249</v>
      </c>
      <c r="E3624" s="92">
        <v>693.53</v>
      </c>
      <c r="F3624" s="92">
        <v>14.56</v>
      </c>
      <c r="G3624" s="92">
        <v>708.09</v>
      </c>
      <c r="H3624" s="68">
        <v>9</v>
      </c>
      <c r="I3624" s="68"/>
    </row>
    <row r="3625" spans="2:9" x14ac:dyDescent="0.3">
      <c r="B3625" s="89" t="s">
        <v>13460</v>
      </c>
      <c r="C3625" s="90" t="s">
        <v>13461</v>
      </c>
      <c r="D3625" s="91" t="s">
        <v>6249</v>
      </c>
      <c r="E3625" s="92">
        <v>293.94</v>
      </c>
      <c r="F3625" s="92">
        <v>18.2</v>
      </c>
      <c r="G3625" s="92">
        <v>312.14</v>
      </c>
      <c r="H3625" s="68">
        <v>9</v>
      </c>
      <c r="I3625" s="68"/>
    </row>
    <row r="3626" spans="2:9" x14ac:dyDescent="0.3">
      <c r="B3626" s="89" t="s">
        <v>13462</v>
      </c>
      <c r="C3626" s="90" t="s">
        <v>13463</v>
      </c>
      <c r="D3626" s="91"/>
      <c r="E3626" s="92"/>
      <c r="F3626" s="92"/>
      <c r="G3626" s="92"/>
      <c r="H3626" s="68">
        <v>2</v>
      </c>
      <c r="I3626" s="68"/>
    </row>
    <row r="3627" spans="2:9" x14ac:dyDescent="0.3">
      <c r="B3627" s="89" t="s">
        <v>13464</v>
      </c>
      <c r="C3627" s="90" t="s">
        <v>13465</v>
      </c>
      <c r="D3627" s="91"/>
      <c r="E3627" s="92"/>
      <c r="F3627" s="92"/>
      <c r="G3627" s="92"/>
      <c r="H3627" s="68">
        <v>5</v>
      </c>
      <c r="I3627" s="68"/>
    </row>
    <row r="3628" spans="2:9" ht="28.8" x14ac:dyDescent="0.3">
      <c r="B3628" s="89" t="s">
        <v>13466</v>
      </c>
      <c r="C3628" s="90" t="s">
        <v>13467</v>
      </c>
      <c r="D3628" s="91" t="s">
        <v>6249</v>
      </c>
      <c r="E3628" s="92">
        <v>942.61</v>
      </c>
      <c r="F3628" s="92">
        <v>127.37</v>
      </c>
      <c r="G3628" s="92">
        <v>1069.98</v>
      </c>
      <c r="H3628" s="68">
        <v>9</v>
      </c>
      <c r="I3628" s="68"/>
    </row>
    <row r="3629" spans="2:9" x14ac:dyDescent="0.3">
      <c r="B3629" s="89" t="s">
        <v>13468</v>
      </c>
      <c r="C3629" s="90" t="s">
        <v>13469</v>
      </c>
      <c r="D3629" s="91" t="s">
        <v>6249</v>
      </c>
      <c r="E3629" s="92">
        <v>311.20999999999998</v>
      </c>
      <c r="F3629" s="92">
        <v>127.37</v>
      </c>
      <c r="G3629" s="92">
        <v>438.58</v>
      </c>
      <c r="H3629" s="68">
        <v>9</v>
      </c>
      <c r="I3629" s="68"/>
    </row>
    <row r="3630" spans="2:9" x14ac:dyDescent="0.3">
      <c r="B3630" s="89" t="s">
        <v>13470</v>
      </c>
      <c r="C3630" s="90" t="s">
        <v>13471</v>
      </c>
      <c r="D3630" s="91" t="s">
        <v>6357</v>
      </c>
      <c r="E3630" s="92">
        <v>18.91</v>
      </c>
      <c r="F3630" s="92">
        <v>3.64</v>
      </c>
      <c r="G3630" s="92">
        <v>22.55</v>
      </c>
      <c r="H3630" s="68">
        <v>9</v>
      </c>
      <c r="I3630" s="68"/>
    </row>
    <row r="3631" spans="2:9" x14ac:dyDescent="0.3">
      <c r="B3631" s="89" t="s">
        <v>13472</v>
      </c>
      <c r="C3631" s="90" t="s">
        <v>13473</v>
      </c>
      <c r="D3631" s="91" t="s">
        <v>6249</v>
      </c>
      <c r="E3631" s="92">
        <v>83.51</v>
      </c>
      <c r="F3631" s="92">
        <v>10.92</v>
      </c>
      <c r="G3631" s="92">
        <v>94.43</v>
      </c>
      <c r="H3631" s="68">
        <v>9</v>
      </c>
      <c r="I3631" s="68"/>
    </row>
    <row r="3632" spans="2:9" x14ac:dyDescent="0.3">
      <c r="B3632" s="89" t="s">
        <v>13474</v>
      </c>
      <c r="C3632" s="90" t="s">
        <v>13475</v>
      </c>
      <c r="D3632" s="91" t="s">
        <v>6357</v>
      </c>
      <c r="E3632" s="92">
        <v>28.64</v>
      </c>
      <c r="F3632" s="92">
        <v>3.64</v>
      </c>
      <c r="G3632" s="92">
        <v>32.28</v>
      </c>
      <c r="H3632" s="68">
        <v>9</v>
      </c>
      <c r="I3632" s="68"/>
    </row>
    <row r="3633" spans="2:9" x14ac:dyDescent="0.3">
      <c r="B3633" s="89" t="s">
        <v>13476</v>
      </c>
      <c r="C3633" s="90" t="s">
        <v>13477</v>
      </c>
      <c r="D3633" s="91" t="s">
        <v>6249</v>
      </c>
      <c r="E3633" s="92">
        <v>177.72</v>
      </c>
      <c r="F3633" s="92">
        <v>3.64</v>
      </c>
      <c r="G3633" s="92">
        <v>181.36</v>
      </c>
      <c r="H3633" s="68">
        <v>9</v>
      </c>
      <c r="I3633" s="68"/>
    </row>
    <row r="3634" spans="2:9" ht="43.2" x14ac:dyDescent="0.3">
      <c r="B3634" s="89" t="s">
        <v>13478</v>
      </c>
      <c r="C3634" s="90" t="s">
        <v>13479</v>
      </c>
      <c r="D3634" s="91" t="s">
        <v>6249</v>
      </c>
      <c r="E3634" s="92">
        <v>3695.32</v>
      </c>
      <c r="F3634" s="92">
        <v>199.92</v>
      </c>
      <c r="G3634" s="92">
        <v>3895.24</v>
      </c>
      <c r="H3634" s="68">
        <v>9</v>
      </c>
      <c r="I3634" s="68"/>
    </row>
    <row r="3635" spans="2:9" x14ac:dyDescent="0.3">
      <c r="B3635" s="89" t="s">
        <v>13480</v>
      </c>
      <c r="C3635" s="90" t="s">
        <v>13481</v>
      </c>
      <c r="D3635" s="91" t="s">
        <v>6249</v>
      </c>
      <c r="E3635" s="92">
        <v>59.51</v>
      </c>
      <c r="F3635" s="92">
        <v>3.64</v>
      </c>
      <c r="G3635" s="92">
        <v>63.15</v>
      </c>
      <c r="H3635" s="68">
        <v>9</v>
      </c>
      <c r="I3635" s="68"/>
    </row>
    <row r="3636" spans="2:9" x14ac:dyDescent="0.3">
      <c r="B3636" s="89" t="s">
        <v>13482</v>
      </c>
      <c r="C3636" s="90" t="s">
        <v>13483</v>
      </c>
      <c r="D3636" s="91" t="s">
        <v>6249</v>
      </c>
      <c r="E3636" s="92">
        <v>81.069999999999993</v>
      </c>
      <c r="F3636" s="92">
        <v>3.64</v>
      </c>
      <c r="G3636" s="92">
        <v>84.71</v>
      </c>
      <c r="H3636" s="68">
        <v>9</v>
      </c>
      <c r="I3636" s="68"/>
    </row>
    <row r="3637" spans="2:9" x14ac:dyDescent="0.3">
      <c r="B3637" s="89" t="s">
        <v>13484</v>
      </c>
      <c r="C3637" s="90" t="s">
        <v>13485</v>
      </c>
      <c r="D3637" s="91" t="s">
        <v>6249</v>
      </c>
      <c r="E3637" s="92">
        <v>1590.24</v>
      </c>
      <c r="F3637" s="92">
        <v>46.56</v>
      </c>
      <c r="G3637" s="92">
        <v>1636.8</v>
      </c>
      <c r="H3637" s="68">
        <v>9</v>
      </c>
      <c r="I3637" s="68"/>
    </row>
    <row r="3638" spans="2:9" x14ac:dyDescent="0.3">
      <c r="B3638" s="89" t="s">
        <v>13486</v>
      </c>
      <c r="C3638" s="90" t="s">
        <v>13487</v>
      </c>
      <c r="D3638" s="91" t="s">
        <v>6249</v>
      </c>
      <c r="E3638" s="92">
        <v>79.069999999999993</v>
      </c>
      <c r="F3638" s="92">
        <v>3.64</v>
      </c>
      <c r="G3638" s="92">
        <v>82.71</v>
      </c>
      <c r="H3638" s="68">
        <v>9</v>
      </c>
      <c r="I3638" s="68"/>
    </row>
    <row r="3639" spans="2:9" x14ac:dyDescent="0.3">
      <c r="B3639" s="89" t="s">
        <v>13488</v>
      </c>
      <c r="C3639" s="90" t="s">
        <v>13489</v>
      </c>
      <c r="D3639" s="91" t="s">
        <v>6249</v>
      </c>
      <c r="E3639" s="92">
        <v>54.57</v>
      </c>
      <c r="F3639" s="92">
        <v>3.64</v>
      </c>
      <c r="G3639" s="92">
        <v>58.21</v>
      </c>
      <c r="H3639" s="68">
        <v>9</v>
      </c>
      <c r="I3639" s="68"/>
    </row>
    <row r="3640" spans="2:9" x14ac:dyDescent="0.3">
      <c r="B3640" s="89" t="s">
        <v>13490</v>
      </c>
      <c r="C3640" s="90" t="s">
        <v>13491</v>
      </c>
      <c r="D3640" s="91" t="s">
        <v>6249</v>
      </c>
      <c r="E3640" s="92">
        <v>16.73</v>
      </c>
      <c r="F3640" s="92">
        <v>0.48</v>
      </c>
      <c r="G3640" s="92">
        <v>17.21</v>
      </c>
      <c r="H3640" s="68">
        <v>9</v>
      </c>
      <c r="I3640" s="68"/>
    </row>
    <row r="3641" spans="2:9" x14ac:dyDescent="0.3">
      <c r="B3641" s="89" t="s">
        <v>13492</v>
      </c>
      <c r="C3641" s="90" t="s">
        <v>13493</v>
      </c>
      <c r="D3641" s="91" t="s">
        <v>6249</v>
      </c>
      <c r="E3641" s="92">
        <v>184.62</v>
      </c>
      <c r="F3641" s="92">
        <v>3.64</v>
      </c>
      <c r="G3641" s="92">
        <v>188.26</v>
      </c>
      <c r="H3641" s="68">
        <v>9</v>
      </c>
      <c r="I3641" s="68"/>
    </row>
    <row r="3642" spans="2:9" ht="28.8" x14ac:dyDescent="0.3">
      <c r="B3642" s="89" t="s">
        <v>13494</v>
      </c>
      <c r="C3642" s="90" t="s">
        <v>13495</v>
      </c>
      <c r="D3642" s="91" t="s">
        <v>6249</v>
      </c>
      <c r="E3642" s="92">
        <v>1700.62</v>
      </c>
      <c r="F3642" s="92">
        <v>189.22</v>
      </c>
      <c r="G3642" s="92">
        <v>1889.84</v>
      </c>
      <c r="H3642" s="68">
        <v>9</v>
      </c>
      <c r="I3642" s="68"/>
    </row>
    <row r="3643" spans="2:9" ht="28.8" x14ac:dyDescent="0.3">
      <c r="B3643" s="89" t="s">
        <v>13496</v>
      </c>
      <c r="C3643" s="90" t="s">
        <v>13497</v>
      </c>
      <c r="D3643" s="91" t="s">
        <v>6249</v>
      </c>
      <c r="E3643" s="92">
        <v>2036.53</v>
      </c>
      <c r="F3643" s="92">
        <v>189.22</v>
      </c>
      <c r="G3643" s="92">
        <v>2225.75</v>
      </c>
      <c r="H3643" s="68">
        <v>9</v>
      </c>
      <c r="I3643" s="68"/>
    </row>
    <row r="3644" spans="2:9" ht="28.8" x14ac:dyDescent="0.3">
      <c r="B3644" s="89" t="s">
        <v>13498</v>
      </c>
      <c r="C3644" s="90" t="s">
        <v>13499</v>
      </c>
      <c r="D3644" s="91" t="s">
        <v>6249</v>
      </c>
      <c r="E3644" s="92">
        <v>2314.31</v>
      </c>
      <c r="F3644" s="92">
        <v>584.25</v>
      </c>
      <c r="G3644" s="92">
        <v>2898.56</v>
      </c>
      <c r="H3644" s="68">
        <v>9</v>
      </c>
      <c r="I3644" s="68"/>
    </row>
    <row r="3645" spans="2:9" x14ac:dyDescent="0.3">
      <c r="B3645" s="89" t="s">
        <v>13500</v>
      </c>
      <c r="C3645" s="90" t="s">
        <v>13501</v>
      </c>
      <c r="D3645" s="91"/>
      <c r="E3645" s="92"/>
      <c r="F3645" s="92"/>
      <c r="G3645" s="92"/>
      <c r="H3645" s="68">
        <v>5</v>
      </c>
      <c r="I3645" s="68"/>
    </row>
    <row r="3646" spans="2:9" x14ac:dyDescent="0.3">
      <c r="B3646" s="89" t="s">
        <v>13502</v>
      </c>
      <c r="C3646" s="90" t="s">
        <v>13503</v>
      </c>
      <c r="D3646" s="91" t="s">
        <v>6249</v>
      </c>
      <c r="E3646" s="92">
        <v>26.93</v>
      </c>
      <c r="F3646" s="92">
        <v>12.73</v>
      </c>
      <c r="G3646" s="92">
        <v>39.659999999999997</v>
      </c>
      <c r="H3646" s="68">
        <v>9</v>
      </c>
      <c r="I3646" s="68"/>
    </row>
    <row r="3647" spans="2:9" x14ac:dyDescent="0.3">
      <c r="B3647" s="89" t="s">
        <v>13504</v>
      </c>
      <c r="C3647" s="90" t="s">
        <v>13505</v>
      </c>
      <c r="D3647" s="91" t="s">
        <v>6249</v>
      </c>
      <c r="E3647" s="92">
        <v>1171.57</v>
      </c>
      <c r="F3647" s="92">
        <v>18.2</v>
      </c>
      <c r="G3647" s="92">
        <v>1189.77</v>
      </c>
      <c r="H3647" s="68">
        <v>9</v>
      </c>
      <c r="I3647" s="68"/>
    </row>
    <row r="3648" spans="2:9" x14ac:dyDescent="0.3">
      <c r="B3648" s="89" t="s">
        <v>13506</v>
      </c>
      <c r="C3648" s="90" t="s">
        <v>13507</v>
      </c>
      <c r="D3648" s="91" t="s">
        <v>6249</v>
      </c>
      <c r="E3648" s="92">
        <v>25.72</v>
      </c>
      <c r="F3648" s="92">
        <v>12.73</v>
      </c>
      <c r="G3648" s="92">
        <v>38.450000000000003</v>
      </c>
      <c r="H3648" s="68">
        <v>9</v>
      </c>
      <c r="I3648" s="68"/>
    </row>
    <row r="3649" spans="2:9" ht="28.8" x14ac:dyDescent="0.3">
      <c r="B3649" s="89" t="s">
        <v>13508</v>
      </c>
      <c r="C3649" s="90" t="s">
        <v>13509</v>
      </c>
      <c r="D3649" s="91" t="s">
        <v>6249</v>
      </c>
      <c r="E3649" s="92">
        <v>9752.6</v>
      </c>
      <c r="F3649" s="92">
        <v>109.17</v>
      </c>
      <c r="G3649" s="92">
        <v>9861.77</v>
      </c>
      <c r="H3649" s="68">
        <v>9</v>
      </c>
      <c r="I3649" s="68"/>
    </row>
    <row r="3650" spans="2:9" x14ac:dyDescent="0.3">
      <c r="B3650" s="89" t="s">
        <v>13510</v>
      </c>
      <c r="C3650" s="90" t="s">
        <v>13511</v>
      </c>
      <c r="D3650" s="91"/>
      <c r="E3650" s="92"/>
      <c r="F3650" s="92"/>
      <c r="G3650" s="92"/>
      <c r="H3650" s="68">
        <v>5</v>
      </c>
      <c r="I3650" s="68"/>
    </row>
    <row r="3651" spans="2:9" x14ac:dyDescent="0.3">
      <c r="B3651" s="89" t="s">
        <v>13512</v>
      </c>
      <c r="C3651" s="90" t="s">
        <v>13513</v>
      </c>
      <c r="D3651" s="91" t="s">
        <v>6249</v>
      </c>
      <c r="E3651" s="92">
        <v>161.38999999999999</v>
      </c>
      <c r="F3651" s="92">
        <v>29.12</v>
      </c>
      <c r="G3651" s="92">
        <v>190.51</v>
      </c>
      <c r="H3651" s="68">
        <v>9</v>
      </c>
      <c r="I3651" s="68"/>
    </row>
    <row r="3652" spans="2:9" x14ac:dyDescent="0.3">
      <c r="B3652" s="89" t="s">
        <v>13514</v>
      </c>
      <c r="C3652" s="90" t="s">
        <v>13515</v>
      </c>
      <c r="D3652" s="91" t="s">
        <v>6249</v>
      </c>
      <c r="E3652" s="92">
        <v>23105.919999999998</v>
      </c>
      <c r="F3652" s="92">
        <v>11.65</v>
      </c>
      <c r="G3652" s="92">
        <v>23117.57</v>
      </c>
      <c r="H3652" s="68">
        <v>9</v>
      </c>
      <c r="I3652" s="68"/>
    </row>
    <row r="3653" spans="2:9" ht="28.8" x14ac:dyDescent="0.3">
      <c r="B3653" s="89" t="s">
        <v>13516</v>
      </c>
      <c r="C3653" s="90" t="s">
        <v>13517</v>
      </c>
      <c r="D3653" s="91" t="s">
        <v>6249</v>
      </c>
      <c r="E3653" s="92">
        <v>321.31</v>
      </c>
      <c r="F3653" s="92">
        <v>18.2</v>
      </c>
      <c r="G3653" s="92">
        <v>339.51</v>
      </c>
      <c r="H3653" s="68">
        <v>9</v>
      </c>
      <c r="I3653" s="68"/>
    </row>
    <row r="3654" spans="2:9" ht="28.8" x14ac:dyDescent="0.3">
      <c r="B3654" s="89" t="s">
        <v>13518</v>
      </c>
      <c r="C3654" s="90" t="s">
        <v>13519</v>
      </c>
      <c r="D3654" s="91" t="s">
        <v>6249</v>
      </c>
      <c r="E3654" s="92">
        <v>87.58</v>
      </c>
      <c r="F3654" s="92">
        <v>18.2</v>
      </c>
      <c r="G3654" s="92">
        <v>105.78</v>
      </c>
      <c r="H3654" s="68">
        <v>9</v>
      </c>
      <c r="I3654" s="68"/>
    </row>
    <row r="3655" spans="2:9" ht="28.8" x14ac:dyDescent="0.3">
      <c r="B3655" s="89" t="s">
        <v>13520</v>
      </c>
      <c r="C3655" s="90" t="s">
        <v>13521</v>
      </c>
      <c r="D3655" s="91" t="s">
        <v>6249</v>
      </c>
      <c r="E3655" s="92">
        <v>274.89</v>
      </c>
      <c r="F3655" s="92">
        <v>10.92</v>
      </c>
      <c r="G3655" s="92">
        <v>285.81</v>
      </c>
      <c r="H3655" s="68">
        <v>9</v>
      </c>
      <c r="I3655" s="68"/>
    </row>
    <row r="3656" spans="2:9" x14ac:dyDescent="0.3">
      <c r="B3656" s="89" t="s">
        <v>13522</v>
      </c>
      <c r="C3656" s="90" t="s">
        <v>13523</v>
      </c>
      <c r="D3656" s="91" t="s">
        <v>6249</v>
      </c>
      <c r="E3656" s="92">
        <v>70.22</v>
      </c>
      <c r="F3656" s="92">
        <v>10.92</v>
      </c>
      <c r="G3656" s="92">
        <v>81.14</v>
      </c>
      <c r="H3656" s="68">
        <v>9</v>
      </c>
      <c r="I3656" s="68"/>
    </row>
    <row r="3657" spans="2:9" x14ac:dyDescent="0.3">
      <c r="B3657" s="89" t="s">
        <v>13524</v>
      </c>
      <c r="C3657" s="90" t="s">
        <v>13525</v>
      </c>
      <c r="D3657" s="91" t="s">
        <v>6249</v>
      </c>
      <c r="E3657" s="92">
        <v>153.37</v>
      </c>
      <c r="F3657" s="92">
        <v>10.92</v>
      </c>
      <c r="G3657" s="92">
        <v>164.29</v>
      </c>
      <c r="H3657" s="68">
        <v>9</v>
      </c>
      <c r="I3657" s="68"/>
    </row>
    <row r="3658" spans="2:9" x14ac:dyDescent="0.3">
      <c r="B3658" s="89" t="s">
        <v>13526</v>
      </c>
      <c r="C3658" s="90" t="s">
        <v>13527</v>
      </c>
      <c r="D3658" s="91" t="s">
        <v>6249</v>
      </c>
      <c r="E3658" s="92">
        <v>432.92</v>
      </c>
      <c r="F3658" s="92">
        <v>10.92</v>
      </c>
      <c r="G3658" s="92">
        <v>443.84</v>
      </c>
      <c r="H3658" s="68">
        <v>9</v>
      </c>
      <c r="I3658" s="68"/>
    </row>
    <row r="3659" spans="2:9" x14ac:dyDescent="0.3">
      <c r="B3659" s="89" t="s">
        <v>13528</v>
      </c>
      <c r="C3659" s="90" t="s">
        <v>13529</v>
      </c>
      <c r="D3659" s="91" t="s">
        <v>6249</v>
      </c>
      <c r="E3659" s="92">
        <v>279.12</v>
      </c>
      <c r="F3659" s="92">
        <v>10.92</v>
      </c>
      <c r="G3659" s="92">
        <v>290.04000000000002</v>
      </c>
      <c r="H3659" s="68">
        <v>9</v>
      </c>
      <c r="I3659" s="68"/>
    </row>
    <row r="3660" spans="2:9" ht="28.8" x14ac:dyDescent="0.3">
      <c r="B3660" s="89" t="s">
        <v>13530</v>
      </c>
      <c r="C3660" s="90" t="s">
        <v>13531</v>
      </c>
      <c r="D3660" s="91" t="s">
        <v>6249</v>
      </c>
      <c r="E3660" s="92">
        <v>819.35</v>
      </c>
      <c r="F3660" s="92">
        <v>11.65</v>
      </c>
      <c r="G3660" s="92">
        <v>831</v>
      </c>
      <c r="H3660" s="68">
        <v>9</v>
      </c>
      <c r="I3660" s="68"/>
    </row>
    <row r="3661" spans="2:9" ht="28.8" x14ac:dyDescent="0.3">
      <c r="B3661" s="89" t="s">
        <v>13532</v>
      </c>
      <c r="C3661" s="90" t="s">
        <v>13533</v>
      </c>
      <c r="D3661" s="91" t="s">
        <v>6249</v>
      </c>
      <c r="E3661" s="92">
        <v>232.23</v>
      </c>
      <c r="F3661" s="92">
        <v>11.65</v>
      </c>
      <c r="G3661" s="92">
        <v>243.88</v>
      </c>
      <c r="H3661" s="68">
        <v>9</v>
      </c>
      <c r="I3661" s="68"/>
    </row>
    <row r="3662" spans="2:9" ht="28.8" x14ac:dyDescent="0.3">
      <c r="B3662" s="89" t="s">
        <v>13534</v>
      </c>
      <c r="C3662" s="90" t="s">
        <v>13535</v>
      </c>
      <c r="D3662" s="91" t="s">
        <v>6249</v>
      </c>
      <c r="E3662" s="92">
        <v>719.9</v>
      </c>
      <c r="F3662" s="92">
        <v>11.65</v>
      </c>
      <c r="G3662" s="92">
        <v>731.55</v>
      </c>
      <c r="H3662" s="68">
        <v>9</v>
      </c>
      <c r="I3662" s="68"/>
    </row>
    <row r="3663" spans="2:9" x14ac:dyDescent="0.3">
      <c r="B3663" s="89" t="s">
        <v>13536</v>
      </c>
      <c r="C3663" s="90" t="s">
        <v>13537</v>
      </c>
      <c r="D3663" s="91" t="s">
        <v>6249</v>
      </c>
      <c r="E3663" s="92">
        <v>53.53</v>
      </c>
      <c r="F3663" s="92">
        <v>10.92</v>
      </c>
      <c r="G3663" s="92">
        <v>64.45</v>
      </c>
      <c r="H3663" s="68">
        <v>9</v>
      </c>
      <c r="I3663" s="68"/>
    </row>
    <row r="3664" spans="2:9" ht="28.8" x14ac:dyDescent="0.3">
      <c r="B3664" s="89" t="s">
        <v>13538</v>
      </c>
      <c r="C3664" s="90" t="s">
        <v>13539</v>
      </c>
      <c r="D3664" s="91" t="s">
        <v>6249</v>
      </c>
      <c r="E3664" s="92">
        <v>231.69</v>
      </c>
      <c r="F3664" s="92">
        <v>11.65</v>
      </c>
      <c r="G3664" s="92">
        <v>243.34</v>
      </c>
      <c r="H3664" s="68">
        <v>9</v>
      </c>
      <c r="I3664" s="68"/>
    </row>
    <row r="3665" spans="2:9" x14ac:dyDescent="0.3">
      <c r="B3665" s="89" t="s">
        <v>13540</v>
      </c>
      <c r="C3665" s="90" t="s">
        <v>13541</v>
      </c>
      <c r="D3665" s="91" t="s">
        <v>6249</v>
      </c>
      <c r="E3665" s="92">
        <v>117.82</v>
      </c>
      <c r="F3665" s="92">
        <v>40.03</v>
      </c>
      <c r="G3665" s="92">
        <v>157.85</v>
      </c>
      <c r="H3665" s="68">
        <v>9</v>
      </c>
      <c r="I3665" s="68"/>
    </row>
    <row r="3666" spans="2:9" x14ac:dyDescent="0.3">
      <c r="B3666" s="89" t="s">
        <v>13542</v>
      </c>
      <c r="C3666" s="90" t="s">
        <v>13543</v>
      </c>
      <c r="D3666" s="91" t="s">
        <v>6249</v>
      </c>
      <c r="E3666" s="92">
        <v>192.83</v>
      </c>
      <c r="F3666" s="92">
        <v>36.39</v>
      </c>
      <c r="G3666" s="92">
        <v>229.22</v>
      </c>
      <c r="H3666" s="68">
        <v>9</v>
      </c>
      <c r="I3666" s="68"/>
    </row>
    <row r="3667" spans="2:9" x14ac:dyDescent="0.3">
      <c r="B3667" s="89" t="s">
        <v>13544</v>
      </c>
      <c r="C3667" s="90" t="s">
        <v>13545</v>
      </c>
      <c r="D3667" s="91" t="s">
        <v>6249</v>
      </c>
      <c r="E3667" s="92">
        <v>986.45</v>
      </c>
      <c r="F3667" s="92">
        <v>10.92</v>
      </c>
      <c r="G3667" s="92">
        <v>997.37</v>
      </c>
      <c r="H3667" s="68">
        <v>9</v>
      </c>
      <c r="I3667" s="68"/>
    </row>
    <row r="3668" spans="2:9" x14ac:dyDescent="0.3">
      <c r="B3668" s="89" t="s">
        <v>13546</v>
      </c>
      <c r="C3668" s="90" t="s">
        <v>13547</v>
      </c>
      <c r="D3668" s="91" t="s">
        <v>6249</v>
      </c>
      <c r="E3668" s="92">
        <v>172.01</v>
      </c>
      <c r="F3668" s="92">
        <v>10.92</v>
      </c>
      <c r="G3668" s="92">
        <v>182.93</v>
      </c>
      <c r="H3668" s="68">
        <v>9</v>
      </c>
      <c r="I3668" s="68"/>
    </row>
    <row r="3669" spans="2:9" x14ac:dyDescent="0.3">
      <c r="B3669" s="89" t="s">
        <v>13548</v>
      </c>
      <c r="C3669" s="90" t="s">
        <v>13549</v>
      </c>
      <c r="D3669" s="91" t="s">
        <v>6249</v>
      </c>
      <c r="E3669" s="92">
        <v>454.46</v>
      </c>
      <c r="F3669" s="92">
        <v>18.2</v>
      </c>
      <c r="G3669" s="92">
        <v>472.66</v>
      </c>
      <c r="H3669" s="68">
        <v>9</v>
      </c>
      <c r="I3669" s="68"/>
    </row>
    <row r="3670" spans="2:9" x14ac:dyDescent="0.3">
      <c r="B3670" s="89" t="s">
        <v>13550</v>
      </c>
      <c r="C3670" s="90" t="s">
        <v>13551</v>
      </c>
      <c r="D3670" s="91" t="s">
        <v>6249</v>
      </c>
      <c r="E3670" s="92">
        <v>450.61</v>
      </c>
      <c r="F3670" s="92">
        <v>10.92</v>
      </c>
      <c r="G3670" s="92">
        <v>461.53</v>
      </c>
      <c r="H3670" s="68">
        <v>9</v>
      </c>
      <c r="I3670" s="68"/>
    </row>
    <row r="3671" spans="2:9" x14ac:dyDescent="0.3">
      <c r="B3671" s="89" t="s">
        <v>13552</v>
      </c>
      <c r="C3671" s="90" t="s">
        <v>13553</v>
      </c>
      <c r="D3671" s="91" t="s">
        <v>6249</v>
      </c>
      <c r="E3671" s="92">
        <v>329.24</v>
      </c>
      <c r="F3671" s="92">
        <v>9.1</v>
      </c>
      <c r="G3671" s="92">
        <v>338.34</v>
      </c>
      <c r="H3671" s="68">
        <v>9</v>
      </c>
      <c r="I3671" s="68"/>
    </row>
    <row r="3672" spans="2:9" x14ac:dyDescent="0.3">
      <c r="B3672" s="89" t="s">
        <v>13554</v>
      </c>
      <c r="C3672" s="90" t="s">
        <v>13555</v>
      </c>
      <c r="D3672" s="91" t="s">
        <v>6249</v>
      </c>
      <c r="E3672" s="92">
        <v>156.75</v>
      </c>
      <c r="F3672" s="92">
        <v>9.1</v>
      </c>
      <c r="G3672" s="92">
        <v>165.85</v>
      </c>
      <c r="H3672" s="68">
        <v>9</v>
      </c>
      <c r="I3672" s="68"/>
    </row>
    <row r="3673" spans="2:9" x14ac:dyDescent="0.3">
      <c r="B3673" s="89" t="s">
        <v>13556</v>
      </c>
      <c r="C3673" s="90" t="s">
        <v>13557</v>
      </c>
      <c r="D3673" s="91"/>
      <c r="E3673" s="92"/>
      <c r="F3673" s="92"/>
      <c r="G3673" s="92"/>
      <c r="H3673" s="68">
        <v>5</v>
      </c>
      <c r="I3673" s="68"/>
    </row>
    <row r="3674" spans="2:9" x14ac:dyDescent="0.3">
      <c r="B3674" s="89" t="s">
        <v>13558</v>
      </c>
      <c r="C3674" s="90" t="s">
        <v>13559</v>
      </c>
      <c r="D3674" s="91" t="s">
        <v>6249</v>
      </c>
      <c r="E3674" s="92">
        <v>1085.92</v>
      </c>
      <c r="F3674" s="92">
        <v>15.31</v>
      </c>
      <c r="G3674" s="92">
        <v>1101.23</v>
      </c>
      <c r="H3674" s="68">
        <v>9</v>
      </c>
      <c r="I3674" s="68"/>
    </row>
    <row r="3675" spans="2:9" x14ac:dyDescent="0.3">
      <c r="B3675" s="89" t="s">
        <v>13560</v>
      </c>
      <c r="C3675" s="90" t="s">
        <v>13561</v>
      </c>
      <c r="D3675" s="91" t="s">
        <v>6249</v>
      </c>
      <c r="E3675" s="92">
        <v>4925.55</v>
      </c>
      <c r="F3675" s="92">
        <v>15.31</v>
      </c>
      <c r="G3675" s="92">
        <v>4940.8599999999997</v>
      </c>
      <c r="H3675" s="68">
        <v>9</v>
      </c>
      <c r="I3675" s="68"/>
    </row>
    <row r="3676" spans="2:9" x14ac:dyDescent="0.3">
      <c r="B3676" s="89" t="s">
        <v>13562</v>
      </c>
      <c r="C3676" s="90" t="s">
        <v>13563</v>
      </c>
      <c r="D3676" s="91" t="s">
        <v>6249</v>
      </c>
      <c r="E3676" s="92">
        <v>138</v>
      </c>
      <c r="F3676" s="92">
        <v>15.31</v>
      </c>
      <c r="G3676" s="92">
        <v>153.31</v>
      </c>
      <c r="H3676" s="68">
        <v>9</v>
      </c>
      <c r="I3676" s="68"/>
    </row>
    <row r="3677" spans="2:9" x14ac:dyDescent="0.3">
      <c r="B3677" s="89" t="s">
        <v>13564</v>
      </c>
      <c r="C3677" s="90" t="s">
        <v>13565</v>
      </c>
      <c r="D3677" s="91" t="s">
        <v>6249</v>
      </c>
      <c r="E3677" s="92">
        <v>188</v>
      </c>
      <c r="F3677" s="92">
        <v>15.31</v>
      </c>
      <c r="G3677" s="92">
        <v>203.31</v>
      </c>
      <c r="H3677" s="68">
        <v>9</v>
      </c>
      <c r="I3677" s="68"/>
    </row>
    <row r="3678" spans="2:9" x14ac:dyDescent="0.3">
      <c r="B3678" s="89" t="s">
        <v>13566</v>
      </c>
      <c r="C3678" s="90" t="s">
        <v>13567</v>
      </c>
      <c r="D3678" s="91" t="s">
        <v>6249</v>
      </c>
      <c r="E3678" s="92">
        <v>209.6</v>
      </c>
      <c r="F3678" s="92">
        <v>15.31</v>
      </c>
      <c r="G3678" s="92">
        <v>224.91</v>
      </c>
      <c r="H3678" s="68">
        <v>9</v>
      </c>
      <c r="I3678" s="68"/>
    </row>
    <row r="3679" spans="2:9" x14ac:dyDescent="0.3">
      <c r="B3679" s="89" t="s">
        <v>13568</v>
      </c>
      <c r="C3679" s="90" t="s">
        <v>13569</v>
      </c>
      <c r="D3679" s="91" t="s">
        <v>6249</v>
      </c>
      <c r="E3679" s="92">
        <v>1119.1400000000001</v>
      </c>
      <c r="F3679" s="92"/>
      <c r="G3679" s="92">
        <v>1119.1400000000001</v>
      </c>
      <c r="H3679" s="68">
        <v>9</v>
      </c>
      <c r="I3679" s="68"/>
    </row>
    <row r="3680" spans="2:9" x14ac:dyDescent="0.3">
      <c r="B3680" s="89" t="s">
        <v>13570</v>
      </c>
      <c r="C3680" s="90" t="s">
        <v>13571</v>
      </c>
      <c r="D3680" s="91" t="s">
        <v>6249</v>
      </c>
      <c r="E3680" s="92">
        <v>134.08000000000001</v>
      </c>
      <c r="F3680" s="92">
        <v>15.31</v>
      </c>
      <c r="G3680" s="92">
        <v>149.38999999999999</v>
      </c>
      <c r="H3680" s="68">
        <v>9</v>
      </c>
      <c r="I3680" s="68"/>
    </row>
    <row r="3681" spans="2:9" x14ac:dyDescent="0.3">
      <c r="B3681" s="89" t="s">
        <v>13572</v>
      </c>
      <c r="C3681" s="90" t="s">
        <v>13573</v>
      </c>
      <c r="D3681" s="91" t="s">
        <v>6249</v>
      </c>
      <c r="E3681" s="92">
        <v>175.08</v>
      </c>
      <c r="F3681" s="92">
        <v>15.31</v>
      </c>
      <c r="G3681" s="92">
        <v>190.39</v>
      </c>
      <c r="H3681" s="68">
        <v>9</v>
      </c>
      <c r="I3681" s="68"/>
    </row>
    <row r="3682" spans="2:9" x14ac:dyDescent="0.3">
      <c r="B3682" s="89" t="s">
        <v>13574</v>
      </c>
      <c r="C3682" s="90" t="s">
        <v>13575</v>
      </c>
      <c r="D3682" s="91" t="s">
        <v>6249</v>
      </c>
      <c r="E3682" s="92">
        <v>189.82</v>
      </c>
      <c r="F3682" s="92">
        <v>15.31</v>
      </c>
      <c r="G3682" s="92">
        <v>205.13</v>
      </c>
      <c r="H3682" s="68">
        <v>9</v>
      </c>
      <c r="I3682" s="68"/>
    </row>
    <row r="3683" spans="2:9" x14ac:dyDescent="0.3">
      <c r="B3683" s="89" t="s">
        <v>13576</v>
      </c>
      <c r="C3683" s="90" t="s">
        <v>13577</v>
      </c>
      <c r="D3683" s="91" t="s">
        <v>6249</v>
      </c>
      <c r="E3683" s="92">
        <v>452.02</v>
      </c>
      <c r="F3683" s="92">
        <v>15.31</v>
      </c>
      <c r="G3683" s="92">
        <v>467.33</v>
      </c>
      <c r="H3683" s="68">
        <v>9</v>
      </c>
      <c r="I3683" s="68"/>
    </row>
    <row r="3684" spans="2:9" x14ac:dyDescent="0.3">
      <c r="B3684" s="89" t="s">
        <v>13578</v>
      </c>
      <c r="C3684" s="90" t="s">
        <v>13579</v>
      </c>
      <c r="D3684" s="91" t="s">
        <v>6249</v>
      </c>
      <c r="E3684" s="92">
        <v>181.24</v>
      </c>
      <c r="F3684" s="92">
        <v>1.45</v>
      </c>
      <c r="G3684" s="92">
        <v>182.69</v>
      </c>
      <c r="H3684" s="68">
        <v>9</v>
      </c>
      <c r="I3684" s="68"/>
    </row>
    <row r="3685" spans="2:9" x14ac:dyDescent="0.3">
      <c r="B3685" s="89" t="s">
        <v>13580</v>
      </c>
      <c r="C3685" s="90" t="s">
        <v>13581</v>
      </c>
      <c r="D3685" s="91" t="s">
        <v>6249</v>
      </c>
      <c r="E3685" s="92">
        <v>267.38</v>
      </c>
      <c r="F3685" s="92">
        <v>1.45</v>
      </c>
      <c r="G3685" s="92">
        <v>268.83</v>
      </c>
      <c r="H3685" s="68">
        <v>9</v>
      </c>
      <c r="I3685" s="68"/>
    </row>
    <row r="3686" spans="2:9" x14ac:dyDescent="0.3">
      <c r="B3686" s="89" t="s">
        <v>13582</v>
      </c>
      <c r="C3686" s="90" t="s">
        <v>13583</v>
      </c>
      <c r="D3686" s="91"/>
      <c r="E3686" s="92"/>
      <c r="F3686" s="92"/>
      <c r="G3686" s="92"/>
      <c r="H3686" s="68">
        <v>5</v>
      </c>
      <c r="I3686" s="68"/>
    </row>
    <row r="3687" spans="2:9" x14ac:dyDescent="0.3">
      <c r="B3687" s="89" t="s">
        <v>13584</v>
      </c>
      <c r="C3687" s="90" t="s">
        <v>13585</v>
      </c>
      <c r="D3687" s="91" t="s">
        <v>7078</v>
      </c>
      <c r="E3687" s="92">
        <v>3.38</v>
      </c>
      <c r="F3687" s="92"/>
      <c r="G3687" s="92">
        <v>3.38</v>
      </c>
      <c r="H3687" s="68">
        <v>9</v>
      </c>
      <c r="I3687" s="68"/>
    </row>
    <row r="3688" spans="2:9" x14ac:dyDescent="0.3">
      <c r="B3688" s="89" t="s">
        <v>13586</v>
      </c>
      <c r="C3688" s="90" t="s">
        <v>13587</v>
      </c>
      <c r="D3688" s="91" t="s">
        <v>6812</v>
      </c>
      <c r="E3688" s="92">
        <v>12.31</v>
      </c>
      <c r="F3688" s="92"/>
      <c r="G3688" s="92">
        <v>12.31</v>
      </c>
      <c r="H3688" s="68">
        <v>9</v>
      </c>
      <c r="I3688" s="68"/>
    </row>
    <row r="3689" spans="2:9" x14ac:dyDescent="0.3">
      <c r="B3689" s="89" t="s">
        <v>13588</v>
      </c>
      <c r="C3689" s="90" t="s">
        <v>13589</v>
      </c>
      <c r="D3689" s="91" t="s">
        <v>6812</v>
      </c>
      <c r="E3689" s="92">
        <v>10.220000000000001</v>
      </c>
      <c r="F3689" s="92"/>
      <c r="G3689" s="92">
        <v>10.220000000000001</v>
      </c>
      <c r="H3689" s="68">
        <v>9</v>
      </c>
      <c r="I3689" s="68"/>
    </row>
    <row r="3690" spans="2:9" ht="28.8" x14ac:dyDescent="0.3">
      <c r="B3690" s="89" t="s">
        <v>13590</v>
      </c>
      <c r="C3690" s="90" t="s">
        <v>13591</v>
      </c>
      <c r="D3690" s="91" t="s">
        <v>6249</v>
      </c>
      <c r="E3690" s="92">
        <v>40.090000000000003</v>
      </c>
      <c r="F3690" s="92"/>
      <c r="G3690" s="92">
        <v>40.090000000000003</v>
      </c>
      <c r="H3690" s="68">
        <v>9</v>
      </c>
      <c r="I3690" s="68"/>
    </row>
    <row r="3691" spans="2:9" ht="28.8" x14ac:dyDescent="0.3">
      <c r="B3691" s="89" t="s">
        <v>13592</v>
      </c>
      <c r="C3691" s="90" t="s">
        <v>13593</v>
      </c>
      <c r="D3691" s="91" t="s">
        <v>6249</v>
      </c>
      <c r="E3691" s="92">
        <v>19.28</v>
      </c>
      <c r="F3691" s="92"/>
      <c r="G3691" s="92">
        <v>19.28</v>
      </c>
      <c r="H3691" s="68">
        <v>9</v>
      </c>
      <c r="I3691" s="68"/>
    </row>
    <row r="3692" spans="2:9" x14ac:dyDescent="0.3">
      <c r="B3692" s="89" t="s">
        <v>13594</v>
      </c>
      <c r="C3692" s="90" t="s">
        <v>13595</v>
      </c>
      <c r="D3692" s="91" t="s">
        <v>6249</v>
      </c>
      <c r="E3692" s="92">
        <v>0.06</v>
      </c>
      <c r="F3692" s="92">
        <v>12.73</v>
      </c>
      <c r="G3692" s="92">
        <v>12.79</v>
      </c>
      <c r="H3692" s="68">
        <v>9</v>
      </c>
      <c r="I3692" s="68"/>
    </row>
    <row r="3693" spans="2:9" x14ac:dyDescent="0.3">
      <c r="B3693" s="89" t="s">
        <v>13596</v>
      </c>
      <c r="C3693" s="90" t="s">
        <v>13597</v>
      </c>
      <c r="D3693" s="91"/>
      <c r="E3693" s="92"/>
      <c r="F3693" s="92"/>
      <c r="G3693" s="92"/>
      <c r="H3693" s="68">
        <v>2</v>
      </c>
      <c r="I3693" s="68"/>
    </row>
    <row r="3694" spans="2:9" x14ac:dyDescent="0.3">
      <c r="B3694" s="89" t="s">
        <v>13598</v>
      </c>
      <c r="C3694" s="90" t="s">
        <v>13599</v>
      </c>
      <c r="D3694" s="91"/>
      <c r="E3694" s="92"/>
      <c r="F3694" s="92"/>
      <c r="G3694" s="92"/>
      <c r="H3694" s="68">
        <v>5</v>
      </c>
      <c r="I3694" s="68"/>
    </row>
    <row r="3695" spans="2:9" ht="28.8" x14ac:dyDescent="0.3">
      <c r="B3695" s="89" t="s">
        <v>13600</v>
      </c>
      <c r="C3695" s="90" t="s">
        <v>13601</v>
      </c>
      <c r="D3695" s="91" t="s">
        <v>6301</v>
      </c>
      <c r="E3695" s="92">
        <v>2.74</v>
      </c>
      <c r="F3695" s="92">
        <v>0.12</v>
      </c>
      <c r="G3695" s="92">
        <v>2.86</v>
      </c>
      <c r="H3695" s="68">
        <v>9</v>
      </c>
      <c r="I3695" s="68"/>
    </row>
    <row r="3696" spans="2:9" ht="28.8" x14ac:dyDescent="0.3">
      <c r="B3696" s="89" t="s">
        <v>13602</v>
      </c>
      <c r="C3696" s="90" t="s">
        <v>13603</v>
      </c>
      <c r="D3696" s="91" t="s">
        <v>6301</v>
      </c>
      <c r="E3696" s="92">
        <v>20.79</v>
      </c>
      <c r="F3696" s="92">
        <v>0.23</v>
      </c>
      <c r="G3696" s="92">
        <v>21.02</v>
      </c>
      <c r="H3696" s="68">
        <v>9</v>
      </c>
      <c r="I3696" s="68"/>
    </row>
    <row r="3697" spans="2:9" x14ac:dyDescent="0.3">
      <c r="B3697" s="89" t="s">
        <v>13604</v>
      </c>
      <c r="C3697" s="90" t="s">
        <v>13605</v>
      </c>
      <c r="D3697" s="91" t="s">
        <v>6382</v>
      </c>
      <c r="E3697" s="92">
        <v>18.71</v>
      </c>
      <c r="F3697" s="92">
        <v>0.46</v>
      </c>
      <c r="G3697" s="92">
        <v>19.170000000000002</v>
      </c>
      <c r="H3697" s="68">
        <v>9</v>
      </c>
      <c r="I3697" s="68"/>
    </row>
    <row r="3698" spans="2:9" x14ac:dyDescent="0.3">
      <c r="B3698" s="89" t="s">
        <v>13606</v>
      </c>
      <c r="C3698" s="90" t="s">
        <v>13607</v>
      </c>
      <c r="D3698" s="91" t="s">
        <v>6382</v>
      </c>
      <c r="E3698" s="92">
        <v>213.46</v>
      </c>
      <c r="F3698" s="92">
        <v>21.78</v>
      </c>
      <c r="G3698" s="92">
        <v>235.24</v>
      </c>
      <c r="H3698" s="68">
        <v>9</v>
      </c>
      <c r="I3698" s="68"/>
    </row>
    <row r="3699" spans="2:9" x14ac:dyDescent="0.3">
      <c r="B3699" s="89" t="s">
        <v>13608</v>
      </c>
      <c r="C3699" s="90" t="s">
        <v>13609</v>
      </c>
      <c r="D3699" s="91" t="s">
        <v>6382</v>
      </c>
      <c r="E3699" s="92">
        <v>144.35</v>
      </c>
      <c r="F3699" s="92">
        <v>14.52</v>
      </c>
      <c r="G3699" s="92">
        <v>158.87</v>
      </c>
      <c r="H3699" s="68">
        <v>9</v>
      </c>
      <c r="I3699" s="68"/>
    </row>
    <row r="3700" spans="2:9" x14ac:dyDescent="0.3">
      <c r="B3700" s="89" t="s">
        <v>13610</v>
      </c>
      <c r="C3700" s="90" t="s">
        <v>13611</v>
      </c>
      <c r="D3700" s="91" t="s">
        <v>6382</v>
      </c>
      <c r="E3700" s="92">
        <v>140.46</v>
      </c>
      <c r="F3700" s="92">
        <v>2.2400000000000002</v>
      </c>
      <c r="G3700" s="92">
        <v>142.69999999999999</v>
      </c>
      <c r="H3700" s="68">
        <v>9</v>
      </c>
      <c r="I3700" s="68"/>
    </row>
    <row r="3701" spans="2:9" x14ac:dyDescent="0.3">
      <c r="B3701" s="89" t="s">
        <v>13612</v>
      </c>
      <c r="C3701" s="90" t="s">
        <v>13613</v>
      </c>
      <c r="D3701" s="91" t="s">
        <v>6382</v>
      </c>
      <c r="E3701" s="92">
        <v>820.16</v>
      </c>
      <c r="F3701" s="92">
        <v>10.89</v>
      </c>
      <c r="G3701" s="92">
        <v>831.05</v>
      </c>
      <c r="H3701" s="68">
        <v>9</v>
      </c>
      <c r="I3701" s="68"/>
    </row>
    <row r="3702" spans="2:9" ht="28.8" x14ac:dyDescent="0.3">
      <c r="B3702" s="89" t="s">
        <v>13614</v>
      </c>
      <c r="C3702" s="90" t="s">
        <v>13615</v>
      </c>
      <c r="D3702" s="91" t="s">
        <v>6382</v>
      </c>
      <c r="E3702" s="92">
        <v>224.53</v>
      </c>
      <c r="F3702" s="92"/>
      <c r="G3702" s="92">
        <v>224.53</v>
      </c>
      <c r="H3702" s="68">
        <v>9</v>
      </c>
      <c r="I3702" s="68"/>
    </row>
    <row r="3703" spans="2:9" ht="28.8" x14ac:dyDescent="0.3">
      <c r="B3703" s="89" t="s">
        <v>13616</v>
      </c>
      <c r="C3703" s="90" t="s">
        <v>13617</v>
      </c>
      <c r="D3703" s="91" t="s">
        <v>6301</v>
      </c>
      <c r="E3703" s="92">
        <v>17.11</v>
      </c>
      <c r="F3703" s="92">
        <v>0.33</v>
      </c>
      <c r="G3703" s="92">
        <v>17.440000000000001</v>
      </c>
      <c r="H3703" s="68">
        <v>9</v>
      </c>
      <c r="I3703" s="68"/>
    </row>
    <row r="3704" spans="2:9" x14ac:dyDescent="0.3">
      <c r="B3704" s="89" t="s">
        <v>13618</v>
      </c>
      <c r="C3704" s="90" t="s">
        <v>13619</v>
      </c>
      <c r="D3704" s="91" t="s">
        <v>6301</v>
      </c>
      <c r="E3704" s="92"/>
      <c r="F3704" s="92">
        <v>0.57999999999999996</v>
      </c>
      <c r="G3704" s="92">
        <v>0.57999999999999996</v>
      </c>
      <c r="H3704" s="68">
        <v>9</v>
      </c>
      <c r="I3704" s="68"/>
    </row>
    <row r="3705" spans="2:9" x14ac:dyDescent="0.3">
      <c r="B3705" s="89" t="s">
        <v>13620</v>
      </c>
      <c r="C3705" s="90" t="s">
        <v>13621</v>
      </c>
      <c r="D3705" s="91"/>
      <c r="E3705" s="92"/>
      <c r="F3705" s="92"/>
      <c r="G3705" s="92"/>
      <c r="H3705" s="68">
        <v>5</v>
      </c>
      <c r="I3705" s="68"/>
    </row>
    <row r="3706" spans="2:9" ht="28.8" x14ac:dyDescent="0.3">
      <c r="B3706" s="89" t="s">
        <v>13622</v>
      </c>
      <c r="C3706" s="90" t="s">
        <v>13623</v>
      </c>
      <c r="D3706" s="91" t="s">
        <v>6382</v>
      </c>
      <c r="E3706" s="92">
        <v>83.96</v>
      </c>
      <c r="F3706" s="92">
        <v>9.2899999999999991</v>
      </c>
      <c r="G3706" s="92">
        <v>93.25</v>
      </c>
      <c r="H3706" s="68">
        <v>9</v>
      </c>
      <c r="I3706" s="68"/>
    </row>
    <row r="3707" spans="2:9" x14ac:dyDescent="0.3">
      <c r="B3707" s="89" t="s">
        <v>13624</v>
      </c>
      <c r="C3707" s="90" t="s">
        <v>13625</v>
      </c>
      <c r="D3707" s="91"/>
      <c r="E3707" s="92"/>
      <c r="F3707" s="92"/>
      <c r="G3707" s="92"/>
      <c r="H3707" s="68">
        <v>5</v>
      </c>
      <c r="I3707" s="68"/>
    </row>
    <row r="3708" spans="2:9" x14ac:dyDescent="0.3">
      <c r="B3708" s="89" t="s">
        <v>13626</v>
      </c>
      <c r="C3708" s="90" t="s">
        <v>13627</v>
      </c>
      <c r="D3708" s="91" t="s">
        <v>6382</v>
      </c>
      <c r="E3708" s="92">
        <v>1164.6099999999999</v>
      </c>
      <c r="F3708" s="92">
        <v>12.1</v>
      </c>
      <c r="G3708" s="92">
        <v>1176.71</v>
      </c>
      <c r="H3708" s="68">
        <v>9</v>
      </c>
      <c r="I3708" s="68"/>
    </row>
    <row r="3709" spans="2:9" x14ac:dyDescent="0.3">
      <c r="B3709" s="89" t="s">
        <v>13628</v>
      </c>
      <c r="C3709" s="90" t="s">
        <v>13629</v>
      </c>
      <c r="D3709" s="91" t="s">
        <v>6382</v>
      </c>
      <c r="E3709" s="92">
        <v>1387.04</v>
      </c>
      <c r="F3709" s="92">
        <v>12.1</v>
      </c>
      <c r="G3709" s="92">
        <v>1399.14</v>
      </c>
      <c r="H3709" s="68">
        <v>9</v>
      </c>
      <c r="I3709" s="68"/>
    </row>
    <row r="3710" spans="2:9" ht="28.8" x14ac:dyDescent="0.3">
      <c r="B3710" s="89" t="s">
        <v>13630</v>
      </c>
      <c r="C3710" s="90" t="s">
        <v>13631</v>
      </c>
      <c r="D3710" s="91" t="s">
        <v>6382</v>
      </c>
      <c r="E3710" s="92">
        <v>1278.95</v>
      </c>
      <c r="F3710" s="92">
        <v>12.1</v>
      </c>
      <c r="G3710" s="92">
        <v>1291.05</v>
      </c>
      <c r="H3710" s="68">
        <v>9</v>
      </c>
      <c r="I3710" s="68"/>
    </row>
    <row r="3711" spans="2:9" x14ac:dyDescent="0.3">
      <c r="B3711" s="89" t="s">
        <v>13632</v>
      </c>
      <c r="C3711" s="90" t="s">
        <v>13633</v>
      </c>
      <c r="D3711" s="91" t="s">
        <v>6301</v>
      </c>
      <c r="E3711" s="92">
        <v>6.33</v>
      </c>
      <c r="F3711" s="92">
        <v>7.0000000000000007E-2</v>
      </c>
      <c r="G3711" s="92">
        <v>6.4</v>
      </c>
      <c r="H3711" s="68">
        <v>9</v>
      </c>
      <c r="I3711" s="68"/>
    </row>
    <row r="3712" spans="2:9" x14ac:dyDescent="0.3">
      <c r="B3712" s="89" t="s">
        <v>13634</v>
      </c>
      <c r="C3712" s="90" t="s">
        <v>13635</v>
      </c>
      <c r="D3712" s="91" t="s">
        <v>6301</v>
      </c>
      <c r="E3712" s="92">
        <v>13.38</v>
      </c>
      <c r="F3712" s="92">
        <v>0.09</v>
      </c>
      <c r="G3712" s="92">
        <v>13.47</v>
      </c>
      <c r="H3712" s="68">
        <v>9</v>
      </c>
      <c r="I3712" s="68"/>
    </row>
    <row r="3713" spans="2:9" x14ac:dyDescent="0.3">
      <c r="B3713" s="89" t="s">
        <v>13636</v>
      </c>
      <c r="C3713" s="90" t="s">
        <v>13637</v>
      </c>
      <c r="D3713" s="91" t="s">
        <v>6382</v>
      </c>
      <c r="E3713" s="92">
        <v>980.35</v>
      </c>
      <c r="F3713" s="92">
        <v>12.1</v>
      </c>
      <c r="G3713" s="92">
        <v>992.45</v>
      </c>
      <c r="H3713" s="68">
        <v>9</v>
      </c>
      <c r="I3713" s="68"/>
    </row>
    <row r="3714" spans="2:9" x14ac:dyDescent="0.3">
      <c r="B3714" s="89" t="s">
        <v>13638</v>
      </c>
      <c r="C3714" s="90" t="s">
        <v>13639</v>
      </c>
      <c r="D3714" s="91" t="s">
        <v>6382</v>
      </c>
      <c r="E3714" s="92">
        <v>971.37</v>
      </c>
      <c r="F3714" s="92">
        <v>29.04</v>
      </c>
      <c r="G3714" s="92">
        <v>1000.41</v>
      </c>
      <c r="H3714" s="68">
        <v>9</v>
      </c>
      <c r="I3714" s="68"/>
    </row>
    <row r="3715" spans="2:9" x14ac:dyDescent="0.3">
      <c r="B3715" s="89" t="s">
        <v>13640</v>
      </c>
      <c r="C3715" s="90" t="s">
        <v>13641</v>
      </c>
      <c r="D3715" s="91"/>
      <c r="E3715" s="92"/>
      <c r="F3715" s="92"/>
      <c r="G3715" s="92"/>
      <c r="H3715" s="68">
        <v>5</v>
      </c>
      <c r="I3715" s="68"/>
    </row>
    <row r="3716" spans="2:9" x14ac:dyDescent="0.3">
      <c r="B3716" s="89" t="s">
        <v>13642</v>
      </c>
      <c r="C3716" s="90" t="s">
        <v>13643</v>
      </c>
      <c r="D3716" s="91" t="s">
        <v>6301</v>
      </c>
      <c r="E3716" s="92">
        <v>186.78</v>
      </c>
      <c r="F3716" s="92">
        <v>18.55</v>
      </c>
      <c r="G3716" s="92">
        <v>205.33</v>
      </c>
      <c r="H3716" s="68">
        <v>9</v>
      </c>
      <c r="I3716" s="68"/>
    </row>
    <row r="3717" spans="2:9" x14ac:dyDescent="0.3">
      <c r="B3717" s="89" t="s">
        <v>13644</v>
      </c>
      <c r="C3717" s="90" t="s">
        <v>13645</v>
      </c>
      <c r="D3717" s="91" t="s">
        <v>6301</v>
      </c>
      <c r="E3717" s="92">
        <v>15.22</v>
      </c>
      <c r="F3717" s="92">
        <v>1.45</v>
      </c>
      <c r="G3717" s="92">
        <v>16.670000000000002</v>
      </c>
      <c r="H3717" s="68">
        <v>9</v>
      </c>
      <c r="I3717" s="68"/>
    </row>
    <row r="3718" spans="2:9" x14ac:dyDescent="0.3">
      <c r="B3718" s="89" t="s">
        <v>13646</v>
      </c>
      <c r="C3718" s="90" t="s">
        <v>13647</v>
      </c>
      <c r="D3718" s="91" t="s">
        <v>6301</v>
      </c>
      <c r="E3718" s="92">
        <v>8.85</v>
      </c>
      <c r="F3718" s="92">
        <v>4.5</v>
      </c>
      <c r="G3718" s="92">
        <v>13.35</v>
      </c>
      <c r="H3718" s="68">
        <v>9</v>
      </c>
      <c r="I3718" s="68"/>
    </row>
    <row r="3719" spans="2:9" x14ac:dyDescent="0.3">
      <c r="B3719" s="89" t="s">
        <v>13648</v>
      </c>
      <c r="C3719" s="90" t="s">
        <v>13649</v>
      </c>
      <c r="D3719" s="91" t="s">
        <v>6301</v>
      </c>
      <c r="E3719" s="92">
        <v>44.51</v>
      </c>
      <c r="F3719" s="92">
        <v>3.63</v>
      </c>
      <c r="G3719" s="92">
        <v>48.14</v>
      </c>
      <c r="H3719" s="68">
        <v>9</v>
      </c>
      <c r="I3719" s="68"/>
    </row>
    <row r="3720" spans="2:9" ht="28.8" x14ac:dyDescent="0.3">
      <c r="B3720" s="89" t="s">
        <v>13650</v>
      </c>
      <c r="C3720" s="90" t="s">
        <v>13651</v>
      </c>
      <c r="D3720" s="91" t="s">
        <v>6301</v>
      </c>
      <c r="E3720" s="92">
        <v>56.47</v>
      </c>
      <c r="F3720" s="92">
        <v>14</v>
      </c>
      <c r="G3720" s="92">
        <v>70.47</v>
      </c>
      <c r="H3720" s="68">
        <v>9</v>
      </c>
      <c r="I3720" s="68"/>
    </row>
    <row r="3721" spans="2:9" ht="28.8" x14ac:dyDescent="0.3">
      <c r="B3721" s="89" t="s">
        <v>13652</v>
      </c>
      <c r="C3721" s="90" t="s">
        <v>13653</v>
      </c>
      <c r="D3721" s="91" t="s">
        <v>6301</v>
      </c>
      <c r="E3721" s="92">
        <v>53.73</v>
      </c>
      <c r="F3721" s="92">
        <v>14</v>
      </c>
      <c r="G3721" s="92">
        <v>67.73</v>
      </c>
      <c r="H3721" s="68">
        <v>9</v>
      </c>
      <c r="I3721" s="68"/>
    </row>
    <row r="3722" spans="2:9" ht="28.8" x14ac:dyDescent="0.3">
      <c r="B3722" s="89" t="s">
        <v>13654</v>
      </c>
      <c r="C3722" s="90" t="s">
        <v>13655</v>
      </c>
      <c r="D3722" s="91" t="s">
        <v>6301</v>
      </c>
      <c r="E3722" s="92">
        <v>67.349999999999994</v>
      </c>
      <c r="F3722" s="92">
        <v>18.68</v>
      </c>
      <c r="G3722" s="92">
        <v>86.03</v>
      </c>
      <c r="H3722" s="68">
        <v>9</v>
      </c>
      <c r="I3722" s="68"/>
    </row>
    <row r="3723" spans="2:9" ht="28.8" x14ac:dyDescent="0.3">
      <c r="B3723" s="89" t="s">
        <v>13656</v>
      </c>
      <c r="C3723" s="90" t="s">
        <v>13657</v>
      </c>
      <c r="D3723" s="91" t="s">
        <v>6301</v>
      </c>
      <c r="E3723" s="92">
        <v>75.36</v>
      </c>
      <c r="F3723" s="92">
        <v>6.86</v>
      </c>
      <c r="G3723" s="92">
        <v>82.22</v>
      </c>
      <c r="H3723" s="68">
        <v>9</v>
      </c>
      <c r="I3723" s="68"/>
    </row>
    <row r="3724" spans="2:9" ht="28.8" x14ac:dyDescent="0.3">
      <c r="B3724" s="89" t="s">
        <v>13658</v>
      </c>
      <c r="C3724" s="90" t="s">
        <v>13659</v>
      </c>
      <c r="D3724" s="91" t="s">
        <v>6301</v>
      </c>
      <c r="E3724" s="92">
        <v>97.32</v>
      </c>
      <c r="F3724" s="92">
        <v>14.52</v>
      </c>
      <c r="G3724" s="92">
        <v>111.84</v>
      </c>
      <c r="H3724" s="68">
        <v>9</v>
      </c>
      <c r="I3724" s="68"/>
    </row>
    <row r="3725" spans="2:9" x14ac:dyDescent="0.3">
      <c r="B3725" s="89" t="s">
        <v>13660</v>
      </c>
      <c r="C3725" s="90" t="s">
        <v>13661</v>
      </c>
      <c r="D3725" s="91"/>
      <c r="E3725" s="92"/>
      <c r="F3725" s="92"/>
      <c r="G3725" s="92"/>
      <c r="H3725" s="68">
        <v>5</v>
      </c>
      <c r="I3725" s="68"/>
    </row>
    <row r="3726" spans="2:9" x14ac:dyDescent="0.3">
      <c r="B3726" s="89" t="s">
        <v>13662</v>
      </c>
      <c r="C3726" s="90" t="s">
        <v>13663</v>
      </c>
      <c r="D3726" s="91" t="s">
        <v>6357</v>
      </c>
      <c r="E3726" s="92">
        <v>41.12</v>
      </c>
      <c r="F3726" s="92">
        <v>8.76</v>
      </c>
      <c r="G3726" s="92">
        <v>49.88</v>
      </c>
      <c r="H3726" s="68">
        <v>9</v>
      </c>
      <c r="I3726" s="68"/>
    </row>
    <row r="3727" spans="2:9" x14ac:dyDescent="0.3">
      <c r="B3727" s="89" t="s">
        <v>13664</v>
      </c>
      <c r="C3727" s="90" t="s">
        <v>13665</v>
      </c>
      <c r="D3727" s="91" t="s">
        <v>6357</v>
      </c>
      <c r="E3727" s="92">
        <v>36.049999999999997</v>
      </c>
      <c r="F3727" s="92">
        <v>8.76</v>
      </c>
      <c r="G3727" s="92">
        <v>44.81</v>
      </c>
      <c r="H3727" s="68">
        <v>9</v>
      </c>
      <c r="I3727" s="68"/>
    </row>
    <row r="3728" spans="2:9" x14ac:dyDescent="0.3">
      <c r="B3728" s="89" t="s">
        <v>13666</v>
      </c>
      <c r="C3728" s="90" t="s">
        <v>13667</v>
      </c>
      <c r="D3728" s="91" t="s">
        <v>6382</v>
      </c>
      <c r="E3728" s="92">
        <v>389.58</v>
      </c>
      <c r="F3728" s="92">
        <v>31.53</v>
      </c>
      <c r="G3728" s="92">
        <v>421.11</v>
      </c>
      <c r="H3728" s="68">
        <v>9</v>
      </c>
      <c r="I3728" s="68"/>
    </row>
    <row r="3729" spans="2:9" x14ac:dyDescent="0.3">
      <c r="B3729" s="89" t="s">
        <v>13668</v>
      </c>
      <c r="C3729" s="90" t="s">
        <v>13669</v>
      </c>
      <c r="D3729" s="91" t="s">
        <v>6382</v>
      </c>
      <c r="E3729" s="92">
        <v>402.98</v>
      </c>
      <c r="F3729" s="92">
        <v>31.53</v>
      </c>
      <c r="G3729" s="92">
        <v>434.51</v>
      </c>
      <c r="H3729" s="68">
        <v>9</v>
      </c>
      <c r="I3729" s="68"/>
    </row>
    <row r="3730" spans="2:9" x14ac:dyDescent="0.3">
      <c r="B3730" s="89" t="s">
        <v>13670</v>
      </c>
      <c r="C3730" s="90" t="s">
        <v>13671</v>
      </c>
      <c r="D3730" s="91" t="s">
        <v>6382</v>
      </c>
      <c r="E3730" s="92">
        <v>1084.98</v>
      </c>
      <c r="F3730" s="92"/>
      <c r="G3730" s="92">
        <v>1084.98</v>
      </c>
      <c r="H3730" s="68">
        <v>9</v>
      </c>
      <c r="I3730" s="68"/>
    </row>
    <row r="3731" spans="2:9" x14ac:dyDescent="0.3">
      <c r="B3731" s="89" t="s">
        <v>13672</v>
      </c>
      <c r="C3731" s="90" t="s">
        <v>13673</v>
      </c>
      <c r="D3731" s="91" t="s">
        <v>6382</v>
      </c>
      <c r="E3731" s="92">
        <v>534.52</v>
      </c>
      <c r="F3731" s="92">
        <v>64.319999999999993</v>
      </c>
      <c r="G3731" s="92">
        <v>598.84</v>
      </c>
      <c r="H3731" s="68">
        <v>9</v>
      </c>
      <c r="I3731" s="68"/>
    </row>
    <row r="3732" spans="2:9" x14ac:dyDescent="0.3">
      <c r="B3732" s="89" t="s">
        <v>13674</v>
      </c>
      <c r="C3732" s="90" t="s">
        <v>13675</v>
      </c>
      <c r="D3732" s="91" t="s">
        <v>6382</v>
      </c>
      <c r="E3732" s="92">
        <v>547.91999999999996</v>
      </c>
      <c r="F3732" s="92">
        <v>64.319999999999993</v>
      </c>
      <c r="G3732" s="92">
        <v>612.24</v>
      </c>
      <c r="H3732" s="68">
        <v>9</v>
      </c>
      <c r="I3732" s="68"/>
    </row>
    <row r="3733" spans="2:9" x14ac:dyDescent="0.3">
      <c r="B3733" s="89" t="s">
        <v>13676</v>
      </c>
      <c r="C3733" s="90" t="s">
        <v>13677</v>
      </c>
      <c r="D3733" s="91"/>
      <c r="E3733" s="92"/>
      <c r="F3733" s="92"/>
      <c r="G3733" s="92"/>
      <c r="H3733" s="68">
        <v>5</v>
      </c>
      <c r="I3733" s="68"/>
    </row>
    <row r="3734" spans="2:9" x14ac:dyDescent="0.3">
      <c r="B3734" s="89" t="s">
        <v>13678</v>
      </c>
      <c r="C3734" s="90" t="s">
        <v>13679</v>
      </c>
      <c r="D3734" s="91" t="s">
        <v>6301</v>
      </c>
      <c r="E3734" s="92">
        <v>192.58</v>
      </c>
      <c r="F3734" s="92"/>
      <c r="G3734" s="92">
        <v>192.58</v>
      </c>
      <c r="H3734" s="68">
        <v>9</v>
      </c>
      <c r="I3734" s="68"/>
    </row>
    <row r="3735" spans="2:9" ht="28.8" x14ac:dyDescent="0.3">
      <c r="B3735" s="89" t="s">
        <v>13680</v>
      </c>
      <c r="C3735" s="90" t="s">
        <v>13681</v>
      </c>
      <c r="D3735" s="91" t="s">
        <v>6301</v>
      </c>
      <c r="E3735" s="92">
        <v>74.069999999999993</v>
      </c>
      <c r="F3735" s="92">
        <v>8.19</v>
      </c>
      <c r="G3735" s="92">
        <v>82.26</v>
      </c>
      <c r="H3735" s="68">
        <v>9</v>
      </c>
      <c r="I3735" s="68"/>
    </row>
    <row r="3736" spans="2:9" ht="28.8" x14ac:dyDescent="0.3">
      <c r="B3736" s="89" t="s">
        <v>13682</v>
      </c>
      <c r="C3736" s="90" t="s">
        <v>13683</v>
      </c>
      <c r="D3736" s="91" t="s">
        <v>6301</v>
      </c>
      <c r="E3736" s="92">
        <v>74.099999999999994</v>
      </c>
      <c r="F3736" s="92">
        <v>8.19</v>
      </c>
      <c r="G3736" s="92">
        <v>82.29</v>
      </c>
      <c r="H3736" s="68">
        <v>9</v>
      </c>
      <c r="I3736" s="68"/>
    </row>
    <row r="3737" spans="2:9" ht="28.8" x14ac:dyDescent="0.3">
      <c r="B3737" s="89" t="s">
        <v>13684</v>
      </c>
      <c r="C3737" s="90" t="s">
        <v>13685</v>
      </c>
      <c r="D3737" s="91" t="s">
        <v>6301</v>
      </c>
      <c r="E3737" s="92">
        <v>3.35</v>
      </c>
      <c r="F3737" s="92">
        <v>7.31</v>
      </c>
      <c r="G3737" s="92">
        <v>10.66</v>
      </c>
      <c r="H3737" s="68">
        <v>9</v>
      </c>
      <c r="I3737" s="68"/>
    </row>
    <row r="3738" spans="2:9" ht="28.8" x14ac:dyDescent="0.3">
      <c r="B3738" s="89" t="s">
        <v>13686</v>
      </c>
      <c r="C3738" s="90" t="s">
        <v>13687</v>
      </c>
      <c r="D3738" s="91" t="s">
        <v>6301</v>
      </c>
      <c r="E3738" s="92">
        <v>1.42</v>
      </c>
      <c r="F3738" s="92">
        <v>7.31</v>
      </c>
      <c r="G3738" s="92">
        <v>8.73</v>
      </c>
      <c r="H3738" s="68">
        <v>9</v>
      </c>
      <c r="I3738" s="68"/>
    </row>
    <row r="3739" spans="2:9" ht="28.8" x14ac:dyDescent="0.3">
      <c r="B3739" s="89" t="s">
        <v>13688</v>
      </c>
      <c r="C3739" s="90" t="s">
        <v>13689</v>
      </c>
      <c r="D3739" s="91" t="s">
        <v>6301</v>
      </c>
      <c r="E3739" s="92">
        <v>83.78</v>
      </c>
      <c r="F3739" s="92">
        <v>20.74</v>
      </c>
      <c r="G3739" s="92">
        <v>104.52</v>
      </c>
      <c r="H3739" s="68">
        <v>9</v>
      </c>
      <c r="I3739" s="68"/>
    </row>
    <row r="3740" spans="2:9" x14ac:dyDescent="0.3">
      <c r="B3740" s="89" t="s">
        <v>13690</v>
      </c>
      <c r="C3740" s="90" t="s">
        <v>13691</v>
      </c>
      <c r="D3740" s="91"/>
      <c r="E3740" s="92"/>
      <c r="F3740" s="92"/>
      <c r="G3740" s="92"/>
      <c r="H3740" s="68">
        <v>5</v>
      </c>
      <c r="I3740" s="68"/>
    </row>
    <row r="3741" spans="2:9" x14ac:dyDescent="0.3">
      <c r="B3741" s="89" t="s">
        <v>13692</v>
      </c>
      <c r="C3741" s="90" t="s">
        <v>13693</v>
      </c>
      <c r="D3741" s="91" t="s">
        <v>6357</v>
      </c>
      <c r="E3741" s="92">
        <v>51.49</v>
      </c>
      <c r="F3741" s="92">
        <v>10.01</v>
      </c>
      <c r="G3741" s="92">
        <v>61.5</v>
      </c>
      <c r="H3741" s="68">
        <v>9</v>
      </c>
      <c r="I3741" s="68"/>
    </row>
    <row r="3742" spans="2:9" x14ac:dyDescent="0.3">
      <c r="B3742" s="89" t="s">
        <v>13694</v>
      </c>
      <c r="C3742" s="90" t="s">
        <v>13695</v>
      </c>
      <c r="D3742" s="91" t="s">
        <v>6357</v>
      </c>
      <c r="E3742" s="92">
        <v>7.93</v>
      </c>
      <c r="F3742" s="92">
        <v>8.76</v>
      </c>
      <c r="G3742" s="92">
        <v>16.690000000000001</v>
      </c>
      <c r="H3742" s="68">
        <v>9</v>
      </c>
      <c r="I3742" s="68"/>
    </row>
    <row r="3743" spans="2:9" x14ac:dyDescent="0.3">
      <c r="B3743" s="89" t="s">
        <v>13696</v>
      </c>
      <c r="C3743" s="90" t="s">
        <v>13697</v>
      </c>
      <c r="D3743" s="91" t="s">
        <v>6301</v>
      </c>
      <c r="E3743" s="92">
        <v>11.22</v>
      </c>
      <c r="F3743" s="92">
        <v>18.55</v>
      </c>
      <c r="G3743" s="92">
        <v>29.77</v>
      </c>
      <c r="H3743" s="68">
        <v>9</v>
      </c>
      <c r="I3743" s="68"/>
    </row>
    <row r="3744" spans="2:9" ht="28.8" x14ac:dyDescent="0.3">
      <c r="B3744" s="89" t="s">
        <v>13698</v>
      </c>
      <c r="C3744" s="90" t="s">
        <v>13699</v>
      </c>
      <c r="D3744" s="91" t="s">
        <v>6301</v>
      </c>
      <c r="E3744" s="92">
        <v>7.21</v>
      </c>
      <c r="F3744" s="92">
        <v>11.45</v>
      </c>
      <c r="G3744" s="92">
        <v>18.66</v>
      </c>
      <c r="H3744" s="68">
        <v>9</v>
      </c>
      <c r="I3744" s="68"/>
    </row>
    <row r="3745" spans="2:9" ht="28.8" x14ac:dyDescent="0.3">
      <c r="B3745" s="89" t="s">
        <v>13700</v>
      </c>
      <c r="C3745" s="90" t="s">
        <v>13701</v>
      </c>
      <c r="D3745" s="91" t="s">
        <v>6301</v>
      </c>
      <c r="E3745" s="92">
        <v>7.3</v>
      </c>
      <c r="F3745" s="92">
        <v>13.27</v>
      </c>
      <c r="G3745" s="92">
        <v>20.57</v>
      </c>
      <c r="H3745" s="68">
        <v>9</v>
      </c>
      <c r="I3745" s="68"/>
    </row>
    <row r="3746" spans="2:9" ht="28.8" x14ac:dyDescent="0.3">
      <c r="B3746" s="89" t="s">
        <v>13702</v>
      </c>
      <c r="C3746" s="90" t="s">
        <v>13703</v>
      </c>
      <c r="D3746" s="91" t="s">
        <v>6301</v>
      </c>
      <c r="E3746" s="92">
        <v>7.44</v>
      </c>
      <c r="F3746" s="92">
        <v>15.94</v>
      </c>
      <c r="G3746" s="92">
        <v>23.38</v>
      </c>
      <c r="H3746" s="68">
        <v>9</v>
      </c>
      <c r="I3746" s="68"/>
    </row>
    <row r="3747" spans="2:9" x14ac:dyDescent="0.3">
      <c r="B3747" s="89" t="s">
        <v>13704</v>
      </c>
      <c r="C3747" s="90" t="s">
        <v>13705</v>
      </c>
      <c r="D3747" s="91"/>
      <c r="E3747" s="92"/>
      <c r="F3747" s="92"/>
      <c r="G3747" s="92"/>
      <c r="H3747" s="68">
        <v>2</v>
      </c>
      <c r="I3747" s="68"/>
    </row>
    <row r="3748" spans="2:9" x14ac:dyDescent="0.3">
      <c r="B3748" s="89" t="s">
        <v>13706</v>
      </c>
      <c r="C3748" s="90" t="s">
        <v>13707</v>
      </c>
      <c r="D3748" s="91"/>
      <c r="E3748" s="92"/>
      <c r="F3748" s="92"/>
      <c r="G3748" s="92"/>
      <c r="H3748" s="68">
        <v>5</v>
      </c>
      <c r="I3748" s="68"/>
    </row>
    <row r="3749" spans="2:9" x14ac:dyDescent="0.3">
      <c r="B3749" s="89" t="s">
        <v>13708</v>
      </c>
      <c r="C3749" s="90" t="s">
        <v>13709</v>
      </c>
      <c r="D3749" s="91" t="s">
        <v>6301</v>
      </c>
      <c r="E3749" s="92"/>
      <c r="F3749" s="92">
        <v>10.16</v>
      </c>
      <c r="G3749" s="92">
        <v>10.16</v>
      </c>
      <c r="H3749" s="68">
        <v>9</v>
      </c>
      <c r="I3749" s="68"/>
    </row>
    <row r="3750" spans="2:9" x14ac:dyDescent="0.3">
      <c r="B3750" s="89" t="s">
        <v>13710</v>
      </c>
      <c r="C3750" s="90" t="s">
        <v>13711</v>
      </c>
      <c r="D3750" s="91" t="s">
        <v>6301</v>
      </c>
      <c r="E3750" s="92">
        <v>2.2400000000000002</v>
      </c>
      <c r="F3750" s="92">
        <v>4.3</v>
      </c>
      <c r="G3750" s="92">
        <v>6.54</v>
      </c>
      <c r="H3750" s="68">
        <v>9</v>
      </c>
      <c r="I3750" s="68"/>
    </row>
    <row r="3751" spans="2:9" x14ac:dyDescent="0.3">
      <c r="B3751" s="89" t="s">
        <v>13712</v>
      </c>
      <c r="C3751" s="90" t="s">
        <v>13713</v>
      </c>
      <c r="D3751" s="91" t="s">
        <v>6301</v>
      </c>
      <c r="E3751" s="92">
        <v>1.45</v>
      </c>
      <c r="F3751" s="92">
        <v>2.9</v>
      </c>
      <c r="G3751" s="92">
        <v>4.3499999999999996</v>
      </c>
      <c r="H3751" s="68">
        <v>9</v>
      </c>
      <c r="I3751" s="68"/>
    </row>
    <row r="3752" spans="2:9" x14ac:dyDescent="0.3">
      <c r="B3752" s="89" t="s">
        <v>13714</v>
      </c>
      <c r="C3752" s="90" t="s">
        <v>13715</v>
      </c>
      <c r="D3752" s="91" t="s">
        <v>6249</v>
      </c>
      <c r="E3752" s="92"/>
      <c r="F3752" s="92">
        <v>11.62</v>
      </c>
      <c r="G3752" s="92">
        <v>11.62</v>
      </c>
      <c r="H3752" s="68">
        <v>9</v>
      </c>
      <c r="I3752" s="68"/>
    </row>
    <row r="3753" spans="2:9" x14ac:dyDescent="0.3">
      <c r="B3753" s="89" t="s">
        <v>13716</v>
      </c>
      <c r="C3753" s="90" t="s">
        <v>13717</v>
      </c>
      <c r="D3753" s="91" t="s">
        <v>6301</v>
      </c>
      <c r="E3753" s="92"/>
      <c r="F3753" s="92">
        <v>10.89</v>
      </c>
      <c r="G3753" s="92">
        <v>10.89</v>
      </c>
      <c r="H3753" s="68">
        <v>9</v>
      </c>
      <c r="I3753" s="68"/>
    </row>
    <row r="3754" spans="2:9" ht="28.8" x14ac:dyDescent="0.3">
      <c r="B3754" s="89" t="s">
        <v>13718</v>
      </c>
      <c r="C3754" s="90" t="s">
        <v>13719</v>
      </c>
      <c r="D3754" s="91" t="s">
        <v>6301</v>
      </c>
      <c r="E3754" s="92">
        <v>5.8</v>
      </c>
      <c r="F3754" s="92">
        <v>4.3</v>
      </c>
      <c r="G3754" s="92">
        <v>10.1</v>
      </c>
      <c r="H3754" s="68">
        <v>9</v>
      </c>
      <c r="I3754" s="68"/>
    </row>
    <row r="3755" spans="2:9" x14ac:dyDescent="0.3">
      <c r="B3755" s="89" t="s">
        <v>13720</v>
      </c>
      <c r="C3755" s="90" t="s">
        <v>13721</v>
      </c>
      <c r="D3755" s="91" t="s">
        <v>6301</v>
      </c>
      <c r="E3755" s="92">
        <v>6.64</v>
      </c>
      <c r="F3755" s="92"/>
      <c r="G3755" s="92">
        <v>6.64</v>
      </c>
      <c r="H3755" s="68">
        <v>9</v>
      </c>
      <c r="I3755" s="68"/>
    </row>
    <row r="3756" spans="2:9" x14ac:dyDescent="0.3">
      <c r="B3756" s="89" t="s">
        <v>13722</v>
      </c>
      <c r="C3756" s="90" t="s">
        <v>13723</v>
      </c>
      <c r="D3756" s="91"/>
      <c r="E3756" s="92"/>
      <c r="F3756" s="92"/>
      <c r="G3756" s="92"/>
      <c r="H3756" s="68">
        <v>5</v>
      </c>
      <c r="I3756" s="68"/>
    </row>
    <row r="3757" spans="2:9" x14ac:dyDescent="0.3">
      <c r="B3757" s="89" t="s">
        <v>13724</v>
      </c>
      <c r="C3757" s="90" t="s">
        <v>13725</v>
      </c>
      <c r="D3757" s="91" t="s">
        <v>6249</v>
      </c>
      <c r="E3757" s="92"/>
      <c r="F3757" s="92">
        <v>4.3600000000000003</v>
      </c>
      <c r="G3757" s="92">
        <v>4.3600000000000003</v>
      </c>
      <c r="H3757" s="68">
        <v>9</v>
      </c>
      <c r="I3757" s="68"/>
    </row>
    <row r="3758" spans="2:9" x14ac:dyDescent="0.3">
      <c r="B3758" s="89" t="s">
        <v>13726</v>
      </c>
      <c r="C3758" s="90" t="s">
        <v>13727</v>
      </c>
      <c r="D3758" s="91" t="s">
        <v>6249</v>
      </c>
      <c r="E3758" s="92">
        <v>17.940000000000001</v>
      </c>
      <c r="F3758" s="92">
        <v>14.52</v>
      </c>
      <c r="G3758" s="92">
        <v>32.46</v>
      </c>
      <c r="H3758" s="68">
        <v>9</v>
      </c>
      <c r="I3758" s="68"/>
    </row>
    <row r="3759" spans="2:9" x14ac:dyDescent="0.3">
      <c r="B3759" s="89" t="s">
        <v>13728</v>
      </c>
      <c r="C3759" s="90" t="s">
        <v>13729</v>
      </c>
      <c r="D3759" s="91" t="s">
        <v>6382</v>
      </c>
      <c r="E3759" s="92">
        <v>144.61000000000001</v>
      </c>
      <c r="F3759" s="92"/>
      <c r="G3759" s="92">
        <v>144.61000000000001</v>
      </c>
      <c r="H3759" s="68">
        <v>9</v>
      </c>
      <c r="I3759" s="68"/>
    </row>
    <row r="3760" spans="2:9" x14ac:dyDescent="0.3">
      <c r="B3760" s="89" t="s">
        <v>13730</v>
      </c>
      <c r="C3760" s="90" t="s">
        <v>13731</v>
      </c>
      <c r="D3760" s="91" t="s">
        <v>6249</v>
      </c>
      <c r="E3760" s="92"/>
      <c r="F3760" s="92">
        <v>16.079999999999998</v>
      </c>
      <c r="G3760" s="92">
        <v>16.079999999999998</v>
      </c>
      <c r="H3760" s="68">
        <v>9</v>
      </c>
      <c r="I3760" s="68"/>
    </row>
    <row r="3761" spans="2:9" x14ac:dyDescent="0.3">
      <c r="B3761" s="89" t="s">
        <v>13732</v>
      </c>
      <c r="C3761" s="90" t="s">
        <v>13733</v>
      </c>
      <c r="D3761" s="91" t="s">
        <v>6357</v>
      </c>
      <c r="E3761" s="92"/>
      <c r="F3761" s="92">
        <v>8.0399999999999991</v>
      </c>
      <c r="G3761" s="92">
        <v>8.0399999999999991</v>
      </c>
      <c r="H3761" s="68">
        <v>9</v>
      </c>
      <c r="I3761" s="68"/>
    </row>
    <row r="3762" spans="2:9" x14ac:dyDescent="0.3">
      <c r="B3762" s="89" t="s">
        <v>13734</v>
      </c>
      <c r="C3762" s="90" t="s">
        <v>13735</v>
      </c>
      <c r="D3762" s="91" t="s">
        <v>6357</v>
      </c>
      <c r="E3762" s="92"/>
      <c r="F3762" s="92">
        <v>8.73</v>
      </c>
      <c r="G3762" s="92">
        <v>8.73</v>
      </c>
      <c r="H3762" s="68">
        <v>9</v>
      </c>
      <c r="I3762" s="68"/>
    </row>
    <row r="3763" spans="2:9" x14ac:dyDescent="0.3">
      <c r="B3763" s="89" t="s">
        <v>13736</v>
      </c>
      <c r="C3763" s="90" t="s">
        <v>13737</v>
      </c>
      <c r="D3763" s="91"/>
      <c r="E3763" s="92"/>
      <c r="F3763" s="92"/>
      <c r="G3763" s="92"/>
      <c r="H3763" s="68">
        <v>5</v>
      </c>
      <c r="I3763" s="68"/>
    </row>
    <row r="3764" spans="2:9" x14ac:dyDescent="0.3">
      <c r="B3764" s="89" t="s">
        <v>13738</v>
      </c>
      <c r="C3764" s="90" t="s">
        <v>13739</v>
      </c>
      <c r="D3764" s="91" t="s">
        <v>6639</v>
      </c>
      <c r="E3764" s="92">
        <v>58.59</v>
      </c>
      <c r="F3764" s="92"/>
      <c r="G3764" s="92">
        <v>58.59</v>
      </c>
      <c r="H3764" s="68">
        <v>9</v>
      </c>
      <c r="I3764" s="68"/>
    </row>
    <row r="3765" spans="2:9" x14ac:dyDescent="0.3">
      <c r="B3765" s="89" t="s">
        <v>13740</v>
      </c>
      <c r="C3765" s="90" t="s">
        <v>13741</v>
      </c>
      <c r="D3765" s="91"/>
      <c r="E3765" s="92"/>
      <c r="F3765" s="92"/>
      <c r="G3765" s="92"/>
      <c r="H3765" s="68">
        <v>2</v>
      </c>
      <c r="I3765" s="68"/>
    </row>
    <row r="3766" spans="2:9" x14ac:dyDescent="0.3">
      <c r="B3766" s="89" t="s">
        <v>13742</v>
      </c>
      <c r="C3766" s="90" t="s">
        <v>13743</v>
      </c>
      <c r="D3766" s="91"/>
      <c r="E3766" s="92"/>
      <c r="F3766" s="92"/>
      <c r="G3766" s="92"/>
      <c r="H3766" s="68">
        <v>5</v>
      </c>
      <c r="I3766" s="68"/>
    </row>
    <row r="3767" spans="2:9" ht="28.8" x14ac:dyDescent="0.3">
      <c r="B3767" s="89" t="s">
        <v>13744</v>
      </c>
      <c r="C3767" s="90" t="s">
        <v>13745</v>
      </c>
      <c r="D3767" s="91" t="s">
        <v>6560</v>
      </c>
      <c r="E3767" s="92">
        <v>77329.66</v>
      </c>
      <c r="F3767" s="92"/>
      <c r="G3767" s="92">
        <v>77329.66</v>
      </c>
      <c r="H3767" s="68">
        <v>9</v>
      </c>
      <c r="I3767" s="68"/>
    </row>
    <row r="3768" spans="2:9" ht="28.8" x14ac:dyDescent="0.3">
      <c r="B3768" s="89" t="s">
        <v>13746</v>
      </c>
      <c r="C3768" s="90" t="s">
        <v>13747</v>
      </c>
      <c r="D3768" s="91" t="s">
        <v>6560</v>
      </c>
      <c r="E3768" s="92">
        <v>100258.81</v>
      </c>
      <c r="F3768" s="92"/>
      <c r="G3768" s="92">
        <v>100258.81</v>
      </c>
      <c r="H3768" s="68">
        <v>9</v>
      </c>
      <c r="I3768" s="68"/>
    </row>
    <row r="3769" spans="2:9" ht="28.8" x14ac:dyDescent="0.3">
      <c r="B3769" s="89" t="s">
        <v>13748</v>
      </c>
      <c r="C3769" s="90" t="s">
        <v>13749</v>
      </c>
      <c r="D3769" s="91" t="s">
        <v>6560</v>
      </c>
      <c r="E3769" s="92">
        <v>87220.67</v>
      </c>
      <c r="F3769" s="92"/>
      <c r="G3769" s="92">
        <v>87220.67</v>
      </c>
      <c r="H3769" s="68">
        <v>9</v>
      </c>
      <c r="I3769" s="68"/>
    </row>
    <row r="3770" spans="2:9" ht="28.8" x14ac:dyDescent="0.3">
      <c r="B3770" s="89" t="s">
        <v>13750</v>
      </c>
      <c r="C3770" s="90" t="s">
        <v>13751</v>
      </c>
      <c r="D3770" s="91" t="s">
        <v>6560</v>
      </c>
      <c r="E3770" s="92">
        <v>93514.94</v>
      </c>
      <c r="F3770" s="92"/>
      <c r="G3770" s="92">
        <v>93514.94</v>
      </c>
      <c r="H3770" s="68">
        <v>9</v>
      </c>
      <c r="I3770" s="68"/>
    </row>
    <row r="3771" spans="2:9" ht="28.8" x14ac:dyDescent="0.3">
      <c r="B3771" s="89" t="s">
        <v>13752</v>
      </c>
      <c r="C3771" s="90" t="s">
        <v>13753</v>
      </c>
      <c r="D3771" s="91" t="s">
        <v>6560</v>
      </c>
      <c r="E3771" s="92">
        <v>107901.85</v>
      </c>
      <c r="F3771" s="92"/>
      <c r="G3771" s="92">
        <v>107901.85</v>
      </c>
      <c r="H3771" s="68">
        <v>9</v>
      </c>
      <c r="I3771" s="68"/>
    </row>
    <row r="3772" spans="2:9" x14ac:dyDescent="0.3">
      <c r="B3772" s="89" t="s">
        <v>13754</v>
      </c>
      <c r="C3772" s="90" t="s">
        <v>13755</v>
      </c>
      <c r="D3772" s="91" t="s">
        <v>6301</v>
      </c>
      <c r="E3772" s="92">
        <v>658.16</v>
      </c>
      <c r="F3772" s="92"/>
      <c r="G3772" s="92">
        <v>658.16</v>
      </c>
      <c r="H3772" s="68">
        <v>9</v>
      </c>
      <c r="I3772" s="68"/>
    </row>
    <row r="3773" spans="2:9" x14ac:dyDescent="0.3">
      <c r="B3773" s="89" t="s">
        <v>13756</v>
      </c>
      <c r="C3773" s="90" t="s">
        <v>13757</v>
      </c>
      <c r="D3773" s="91"/>
      <c r="E3773" s="92"/>
      <c r="F3773" s="92"/>
      <c r="G3773" s="92"/>
      <c r="H3773" s="68">
        <v>5</v>
      </c>
      <c r="I3773" s="68"/>
    </row>
    <row r="3774" spans="2:9" ht="28.8" x14ac:dyDescent="0.3">
      <c r="B3774" s="89" t="s">
        <v>13758</v>
      </c>
      <c r="C3774" s="90" t="s">
        <v>13759</v>
      </c>
      <c r="D3774" s="91" t="s">
        <v>6249</v>
      </c>
      <c r="E3774" s="92">
        <v>416591.42</v>
      </c>
      <c r="F3774" s="92">
        <v>22489.85</v>
      </c>
      <c r="G3774" s="92">
        <v>439081.27</v>
      </c>
      <c r="H3774" s="68">
        <v>9</v>
      </c>
      <c r="I3774" s="68"/>
    </row>
    <row r="3775" spans="2:9" ht="28.8" x14ac:dyDescent="0.3">
      <c r="B3775" s="89" t="s">
        <v>13760</v>
      </c>
      <c r="C3775" s="90" t="s">
        <v>13761</v>
      </c>
      <c r="D3775" s="91" t="s">
        <v>6249</v>
      </c>
      <c r="E3775" s="92">
        <v>381805.38</v>
      </c>
      <c r="F3775" s="92">
        <v>23956.52</v>
      </c>
      <c r="G3775" s="92">
        <v>405761.9</v>
      </c>
      <c r="H3775" s="68">
        <v>9</v>
      </c>
      <c r="I3775" s="68"/>
    </row>
    <row r="3776" spans="2:9" ht="28.8" x14ac:dyDescent="0.3">
      <c r="B3776" s="89" t="s">
        <v>13762</v>
      </c>
      <c r="C3776" s="90" t="s">
        <v>13763</v>
      </c>
      <c r="D3776" s="91" t="s">
        <v>6249</v>
      </c>
      <c r="E3776" s="92">
        <v>656975.06999999995</v>
      </c>
      <c r="F3776" s="92">
        <v>21781.95</v>
      </c>
      <c r="G3776" s="92">
        <v>678757.02</v>
      </c>
      <c r="H3776" s="68">
        <v>9</v>
      </c>
      <c r="I3776" s="68"/>
    </row>
    <row r="3777" spans="2:9" ht="28.8" x14ac:dyDescent="0.3">
      <c r="B3777" s="89" t="s">
        <v>13764</v>
      </c>
      <c r="C3777" s="90" t="s">
        <v>13765</v>
      </c>
      <c r="D3777" s="91" t="s">
        <v>6249</v>
      </c>
      <c r="E3777" s="92">
        <v>230509.98</v>
      </c>
      <c r="F3777" s="92">
        <v>17991.88</v>
      </c>
      <c r="G3777" s="92">
        <v>248501.86</v>
      </c>
      <c r="H3777" s="68">
        <v>9</v>
      </c>
      <c r="I3777" s="68"/>
    </row>
    <row r="3778" spans="2:9" ht="28.8" x14ac:dyDescent="0.3">
      <c r="B3778" s="89" t="s">
        <v>13766</v>
      </c>
      <c r="C3778" s="90" t="s">
        <v>13767</v>
      </c>
      <c r="D3778" s="91" t="s">
        <v>6249</v>
      </c>
      <c r="E3778" s="92">
        <v>85836.14</v>
      </c>
      <c r="F3778" s="92">
        <v>11244.93</v>
      </c>
      <c r="G3778" s="92">
        <v>97081.07</v>
      </c>
      <c r="H3778" s="68">
        <v>9</v>
      </c>
      <c r="I3778" s="68"/>
    </row>
    <row r="3779" spans="2:9" ht="28.8" x14ac:dyDescent="0.3">
      <c r="B3779" s="89" t="s">
        <v>13768</v>
      </c>
      <c r="C3779" s="90" t="s">
        <v>13769</v>
      </c>
      <c r="D3779" s="91" t="s">
        <v>6249</v>
      </c>
      <c r="E3779" s="92">
        <v>18578.189999999999</v>
      </c>
      <c r="F3779" s="92">
        <v>2659.6</v>
      </c>
      <c r="G3779" s="92">
        <v>21237.79</v>
      </c>
      <c r="H3779" s="68">
        <v>9</v>
      </c>
      <c r="I3779" s="68"/>
    </row>
    <row r="3780" spans="2:9" ht="28.8" x14ac:dyDescent="0.3">
      <c r="B3780" s="89" t="s">
        <v>13770</v>
      </c>
      <c r="C3780" s="90" t="s">
        <v>13771</v>
      </c>
      <c r="D3780" s="91" t="s">
        <v>6249</v>
      </c>
      <c r="E3780" s="92">
        <v>15893.08</v>
      </c>
      <c r="F3780" s="92">
        <v>2659.6</v>
      </c>
      <c r="G3780" s="92">
        <v>18552.68</v>
      </c>
      <c r="H3780" s="68">
        <v>9</v>
      </c>
      <c r="I3780" s="68"/>
    </row>
    <row r="3781" spans="2:9" ht="28.8" x14ac:dyDescent="0.3">
      <c r="B3781" s="89" t="s">
        <v>13772</v>
      </c>
      <c r="C3781" s="90" t="s">
        <v>13773</v>
      </c>
      <c r="D3781" s="91" t="s">
        <v>6249</v>
      </c>
      <c r="E3781" s="92">
        <v>51231.76</v>
      </c>
      <c r="F3781" s="92">
        <v>5808.76</v>
      </c>
      <c r="G3781" s="92">
        <v>57040.52</v>
      </c>
      <c r="H3781" s="68">
        <v>9</v>
      </c>
      <c r="I3781" s="68"/>
    </row>
    <row r="3782" spans="2:9" ht="28.8" x14ac:dyDescent="0.3">
      <c r="B3782" s="89" t="s">
        <v>13774</v>
      </c>
      <c r="C3782" s="90" t="s">
        <v>13775</v>
      </c>
      <c r="D3782" s="91" t="s">
        <v>6249</v>
      </c>
      <c r="E3782" s="92">
        <v>46705.32</v>
      </c>
      <c r="F3782" s="92">
        <v>7088.95</v>
      </c>
      <c r="G3782" s="92">
        <v>53794.27</v>
      </c>
      <c r="H3782" s="68">
        <v>9</v>
      </c>
      <c r="I3782" s="68"/>
    </row>
    <row r="3783" spans="2:9" ht="28.8" x14ac:dyDescent="0.3">
      <c r="B3783" s="89" t="s">
        <v>13776</v>
      </c>
      <c r="C3783" s="90" t="s">
        <v>13777</v>
      </c>
      <c r="D3783" s="91" t="s">
        <v>6249</v>
      </c>
      <c r="E3783" s="92">
        <v>4044.01</v>
      </c>
      <c r="F3783" s="92">
        <v>450.16</v>
      </c>
      <c r="G3783" s="92">
        <v>4494.17</v>
      </c>
      <c r="H3783" s="68">
        <v>9</v>
      </c>
      <c r="I3783" s="68"/>
    </row>
    <row r="3784" spans="2:9" ht="28.8" x14ac:dyDescent="0.3">
      <c r="B3784" s="89" t="s">
        <v>13778</v>
      </c>
      <c r="C3784" s="90" t="s">
        <v>13779</v>
      </c>
      <c r="D3784" s="91" t="s">
        <v>6249</v>
      </c>
      <c r="E3784" s="92">
        <v>4534.72</v>
      </c>
      <c r="F3784" s="92">
        <v>562.70000000000005</v>
      </c>
      <c r="G3784" s="92">
        <v>5097.42</v>
      </c>
      <c r="H3784" s="68">
        <v>9</v>
      </c>
      <c r="I3784" s="68"/>
    </row>
    <row r="3785" spans="2:9" ht="28.8" x14ac:dyDescent="0.3">
      <c r="B3785" s="89" t="s">
        <v>13780</v>
      </c>
      <c r="C3785" s="90" t="s">
        <v>13781</v>
      </c>
      <c r="D3785" s="91" t="s">
        <v>6249</v>
      </c>
      <c r="E3785" s="92">
        <v>5776.7</v>
      </c>
      <c r="F3785" s="92">
        <v>675.24</v>
      </c>
      <c r="G3785" s="92">
        <v>6451.94</v>
      </c>
      <c r="H3785" s="68">
        <v>9</v>
      </c>
      <c r="I3785" s="68"/>
    </row>
    <row r="3786" spans="2:9" ht="28.8" x14ac:dyDescent="0.3">
      <c r="B3786" s="89" t="s">
        <v>13782</v>
      </c>
      <c r="C3786" s="90" t="s">
        <v>13783</v>
      </c>
      <c r="D3786" s="91" t="s">
        <v>6249</v>
      </c>
      <c r="E3786" s="92">
        <v>5819.8</v>
      </c>
      <c r="F3786" s="92">
        <v>731.51</v>
      </c>
      <c r="G3786" s="92">
        <v>6551.31</v>
      </c>
      <c r="H3786" s="68">
        <v>9</v>
      </c>
      <c r="I3786" s="68"/>
    </row>
    <row r="3787" spans="2:9" ht="28.8" x14ac:dyDescent="0.3">
      <c r="B3787" s="89" t="s">
        <v>13784</v>
      </c>
      <c r="C3787" s="90" t="s">
        <v>13785</v>
      </c>
      <c r="D3787" s="91" t="s">
        <v>6249</v>
      </c>
      <c r="E3787" s="92">
        <v>4194.8599999999997</v>
      </c>
      <c r="F3787" s="92">
        <v>352.14</v>
      </c>
      <c r="G3787" s="92">
        <v>4547</v>
      </c>
      <c r="H3787" s="68">
        <v>9</v>
      </c>
      <c r="I3787" s="68"/>
    </row>
    <row r="3788" spans="2:9" ht="28.8" x14ac:dyDescent="0.3">
      <c r="B3788" s="89" t="s">
        <v>13786</v>
      </c>
      <c r="C3788" s="90" t="s">
        <v>13787</v>
      </c>
      <c r="D3788" s="91" t="s">
        <v>6249</v>
      </c>
      <c r="E3788" s="92">
        <v>4764.8</v>
      </c>
      <c r="F3788" s="92">
        <v>352.14</v>
      </c>
      <c r="G3788" s="92">
        <v>5116.9399999999996</v>
      </c>
      <c r="H3788" s="68">
        <v>9</v>
      </c>
      <c r="I3788" s="68"/>
    </row>
    <row r="3789" spans="2:9" ht="28.8" x14ac:dyDescent="0.3">
      <c r="B3789" s="89" t="s">
        <v>13788</v>
      </c>
      <c r="C3789" s="90" t="s">
        <v>13789</v>
      </c>
      <c r="D3789" s="91" t="s">
        <v>6249</v>
      </c>
      <c r="E3789" s="92">
        <v>5428.62</v>
      </c>
      <c r="F3789" s="92">
        <v>352.14</v>
      </c>
      <c r="G3789" s="92">
        <v>5780.76</v>
      </c>
      <c r="H3789" s="68">
        <v>9</v>
      </c>
      <c r="I3789" s="68"/>
    </row>
    <row r="3790" spans="2:9" x14ac:dyDescent="0.3">
      <c r="B3790" s="89" t="s">
        <v>13790</v>
      </c>
      <c r="C3790" s="90" t="s">
        <v>13791</v>
      </c>
      <c r="D3790" s="91" t="s">
        <v>6357</v>
      </c>
      <c r="E3790" s="92">
        <v>10.35</v>
      </c>
      <c r="F3790" s="92">
        <v>9.81</v>
      </c>
      <c r="G3790" s="92">
        <v>20.16</v>
      </c>
      <c r="H3790" s="68">
        <v>9</v>
      </c>
      <c r="I3790" s="68"/>
    </row>
    <row r="3791" spans="2:9" x14ac:dyDescent="0.3">
      <c r="B3791" s="89" t="s">
        <v>13792</v>
      </c>
      <c r="C3791" s="90" t="s">
        <v>13793</v>
      </c>
      <c r="D3791" s="91" t="s">
        <v>6357</v>
      </c>
      <c r="E3791" s="92">
        <v>15.49</v>
      </c>
      <c r="F3791" s="92">
        <v>9.81</v>
      </c>
      <c r="G3791" s="92">
        <v>25.3</v>
      </c>
      <c r="H3791" s="68">
        <v>9</v>
      </c>
      <c r="I3791" s="68"/>
    </row>
    <row r="3792" spans="2:9" x14ac:dyDescent="0.3">
      <c r="B3792" s="89" t="s">
        <v>13794</v>
      </c>
      <c r="C3792" s="90" t="s">
        <v>13795</v>
      </c>
      <c r="D3792" s="91" t="s">
        <v>6357</v>
      </c>
      <c r="E3792" s="92">
        <v>18.21</v>
      </c>
      <c r="F3792" s="92">
        <v>9.81</v>
      </c>
      <c r="G3792" s="92">
        <v>28.02</v>
      </c>
      <c r="H3792" s="68">
        <v>9</v>
      </c>
      <c r="I3792" s="68"/>
    </row>
    <row r="3793" spans="2:9" x14ac:dyDescent="0.3">
      <c r="B3793" s="89" t="s">
        <v>13796</v>
      </c>
      <c r="C3793" s="90" t="s">
        <v>13797</v>
      </c>
      <c r="D3793" s="91" t="s">
        <v>6301</v>
      </c>
      <c r="E3793" s="92">
        <v>87.87</v>
      </c>
      <c r="F3793" s="92">
        <v>70.34</v>
      </c>
      <c r="G3793" s="92">
        <v>158.21</v>
      </c>
      <c r="H3793" s="68">
        <v>9</v>
      </c>
      <c r="I3793" s="68"/>
    </row>
    <row r="3794" spans="2:9" ht="28.8" x14ac:dyDescent="0.3">
      <c r="B3794" s="89" t="s">
        <v>13798</v>
      </c>
      <c r="C3794" s="90" t="s">
        <v>13799</v>
      </c>
      <c r="D3794" s="91" t="s">
        <v>6301</v>
      </c>
      <c r="E3794" s="92">
        <v>3924.91</v>
      </c>
      <c r="F3794" s="92"/>
      <c r="G3794" s="92">
        <v>3924.91</v>
      </c>
      <c r="H3794" s="68">
        <v>9</v>
      </c>
      <c r="I3794" s="68"/>
    </row>
    <row r="3795" spans="2:9" x14ac:dyDescent="0.3">
      <c r="B3795" s="89" t="s">
        <v>13800</v>
      </c>
      <c r="C3795" s="90" t="s">
        <v>13801</v>
      </c>
      <c r="D3795" s="91" t="s">
        <v>6301</v>
      </c>
      <c r="E3795" s="92">
        <v>1544.47</v>
      </c>
      <c r="F3795" s="92">
        <v>91.85</v>
      </c>
      <c r="G3795" s="92">
        <v>1636.32</v>
      </c>
      <c r="H3795" s="68">
        <v>9</v>
      </c>
      <c r="I3795" s="68"/>
    </row>
    <row r="3796" spans="2:9" x14ac:dyDescent="0.3">
      <c r="B3796" s="89" t="s">
        <v>13802</v>
      </c>
      <c r="C3796" s="90" t="s">
        <v>13803</v>
      </c>
      <c r="D3796" s="91" t="s">
        <v>6301</v>
      </c>
      <c r="E3796" s="92">
        <v>1318.69</v>
      </c>
      <c r="F3796" s="92">
        <v>70.97</v>
      </c>
      <c r="G3796" s="92">
        <v>1389.66</v>
      </c>
      <c r="H3796" s="68">
        <v>9</v>
      </c>
      <c r="I3796" s="68"/>
    </row>
    <row r="3797" spans="2:9" x14ac:dyDescent="0.3">
      <c r="B3797" s="89" t="s">
        <v>13804</v>
      </c>
      <c r="C3797" s="90" t="s">
        <v>13805</v>
      </c>
      <c r="D3797" s="91" t="s">
        <v>6301</v>
      </c>
      <c r="E3797" s="92">
        <v>1012.05</v>
      </c>
      <c r="F3797" s="92">
        <v>62.63</v>
      </c>
      <c r="G3797" s="92">
        <v>1074.68</v>
      </c>
      <c r="H3797" s="68">
        <v>9</v>
      </c>
      <c r="I3797" s="68"/>
    </row>
    <row r="3798" spans="2:9" x14ac:dyDescent="0.3">
      <c r="B3798" s="89" t="s">
        <v>13806</v>
      </c>
      <c r="C3798" s="90" t="s">
        <v>13807</v>
      </c>
      <c r="D3798" s="91" t="s">
        <v>6249</v>
      </c>
      <c r="E3798" s="92"/>
      <c r="F3798" s="92">
        <v>268.27999999999997</v>
      </c>
      <c r="G3798" s="92">
        <v>268.27999999999997</v>
      </c>
      <c r="H3798" s="68">
        <v>9</v>
      </c>
      <c r="I3798" s="68"/>
    </row>
    <row r="3799" spans="2:9" ht="28.8" x14ac:dyDescent="0.3">
      <c r="B3799" s="89" t="s">
        <v>13808</v>
      </c>
      <c r="C3799" s="90" t="s">
        <v>13809</v>
      </c>
      <c r="D3799" s="91" t="s">
        <v>6249</v>
      </c>
      <c r="E3799" s="92">
        <v>5760.22</v>
      </c>
      <c r="F3799" s="92">
        <v>1125.4000000000001</v>
      </c>
      <c r="G3799" s="92">
        <v>6885.62</v>
      </c>
      <c r="H3799" s="68">
        <v>9</v>
      </c>
      <c r="I3799" s="68"/>
    </row>
    <row r="3800" spans="2:9" x14ac:dyDescent="0.3">
      <c r="B3800" s="89" t="s">
        <v>13810</v>
      </c>
      <c r="C3800" s="90" t="s">
        <v>13811</v>
      </c>
      <c r="D3800" s="91" t="s">
        <v>6249</v>
      </c>
      <c r="E3800" s="92">
        <v>147.34</v>
      </c>
      <c r="F3800" s="92">
        <v>33.4</v>
      </c>
      <c r="G3800" s="92">
        <v>180.74</v>
      </c>
      <c r="H3800" s="68">
        <v>9</v>
      </c>
      <c r="I3800" s="68"/>
    </row>
    <row r="3801" spans="2:9" x14ac:dyDescent="0.3">
      <c r="B3801" s="89" t="s">
        <v>13812</v>
      </c>
      <c r="C3801" s="90" t="s">
        <v>13813</v>
      </c>
      <c r="D3801" s="91" t="s">
        <v>6249</v>
      </c>
      <c r="E3801" s="92">
        <v>1091.9100000000001</v>
      </c>
      <c r="F3801" s="92">
        <v>96.03</v>
      </c>
      <c r="G3801" s="92">
        <v>1187.94</v>
      </c>
      <c r="H3801" s="68">
        <v>9</v>
      </c>
      <c r="I3801" s="68"/>
    </row>
    <row r="3802" spans="2:9" x14ac:dyDescent="0.3">
      <c r="B3802" s="89" t="s">
        <v>13814</v>
      </c>
      <c r="C3802" s="90" t="s">
        <v>13815</v>
      </c>
      <c r="D3802" s="91" t="s">
        <v>6301</v>
      </c>
      <c r="E3802" s="92">
        <v>3398.81</v>
      </c>
      <c r="F3802" s="92">
        <v>146.13</v>
      </c>
      <c r="G3802" s="92">
        <v>3544.94</v>
      </c>
      <c r="H3802" s="68">
        <v>9</v>
      </c>
      <c r="I3802" s="68"/>
    </row>
    <row r="3803" spans="2:9" x14ac:dyDescent="0.3">
      <c r="B3803" s="89" t="s">
        <v>13816</v>
      </c>
      <c r="C3803" s="90" t="s">
        <v>13817</v>
      </c>
      <c r="D3803" s="91" t="s">
        <v>6357</v>
      </c>
      <c r="E3803" s="92">
        <v>3533.13</v>
      </c>
      <c r="F3803" s="92">
        <v>36.39</v>
      </c>
      <c r="G3803" s="92">
        <v>3569.52</v>
      </c>
      <c r="H3803" s="68">
        <v>9</v>
      </c>
      <c r="I3803" s="68"/>
    </row>
    <row r="3804" spans="2:9" x14ac:dyDescent="0.3">
      <c r="B3804" s="89" t="s">
        <v>13818</v>
      </c>
      <c r="C3804" s="90" t="s">
        <v>13819</v>
      </c>
      <c r="D3804" s="91" t="s">
        <v>6249</v>
      </c>
      <c r="E3804" s="92">
        <v>85.44</v>
      </c>
      <c r="F3804" s="92">
        <v>33.4</v>
      </c>
      <c r="G3804" s="92">
        <v>118.84</v>
      </c>
      <c r="H3804" s="68">
        <v>9</v>
      </c>
      <c r="I3804" s="68"/>
    </row>
    <row r="3805" spans="2:9" x14ac:dyDescent="0.3">
      <c r="B3805" s="89" t="s">
        <v>13820</v>
      </c>
      <c r="C3805" s="90" t="s">
        <v>13821</v>
      </c>
      <c r="D3805" s="91" t="s">
        <v>6249</v>
      </c>
      <c r="E3805" s="92">
        <v>88.4</v>
      </c>
      <c r="F3805" s="92">
        <v>33.4</v>
      </c>
      <c r="G3805" s="92">
        <v>121.8</v>
      </c>
      <c r="H3805" s="68">
        <v>9</v>
      </c>
      <c r="I3805" s="68"/>
    </row>
    <row r="3806" spans="2:9" x14ac:dyDescent="0.3">
      <c r="B3806" s="89" t="s">
        <v>13822</v>
      </c>
      <c r="C3806" s="90" t="s">
        <v>13823</v>
      </c>
      <c r="D3806" s="91" t="s">
        <v>6249</v>
      </c>
      <c r="E3806" s="92">
        <v>296.58</v>
      </c>
      <c r="F3806" s="92">
        <v>33.4</v>
      </c>
      <c r="G3806" s="92">
        <v>329.98</v>
      </c>
      <c r="H3806" s="68">
        <v>9</v>
      </c>
      <c r="I3806" s="68"/>
    </row>
    <row r="3807" spans="2:9" x14ac:dyDescent="0.3">
      <c r="B3807" s="89" t="s">
        <v>13824</v>
      </c>
      <c r="C3807" s="90" t="s">
        <v>13825</v>
      </c>
      <c r="D3807" s="91" t="s">
        <v>6249</v>
      </c>
      <c r="E3807" s="92">
        <v>232.26</v>
      </c>
      <c r="F3807" s="92">
        <v>33.4</v>
      </c>
      <c r="G3807" s="92">
        <v>265.66000000000003</v>
      </c>
      <c r="H3807" s="68">
        <v>9</v>
      </c>
      <c r="I3807" s="68"/>
    </row>
    <row r="3808" spans="2:9" ht="28.8" x14ac:dyDescent="0.3">
      <c r="B3808" s="89" t="s">
        <v>13826</v>
      </c>
      <c r="C3808" s="90" t="s">
        <v>13827</v>
      </c>
      <c r="D3808" s="91" t="s">
        <v>6301</v>
      </c>
      <c r="E3808" s="92">
        <v>2239.6999999999998</v>
      </c>
      <c r="F3808" s="92">
        <v>204.58</v>
      </c>
      <c r="G3808" s="92">
        <v>2444.2800000000002</v>
      </c>
      <c r="H3808" s="68">
        <v>9</v>
      </c>
      <c r="I3808" s="68"/>
    </row>
    <row r="3809" spans="2:9" ht="28.8" x14ac:dyDescent="0.3">
      <c r="B3809" s="89" t="s">
        <v>13828</v>
      </c>
      <c r="C3809" s="90" t="s">
        <v>13829</v>
      </c>
      <c r="D3809" s="91" t="s">
        <v>6301</v>
      </c>
      <c r="E3809" s="92">
        <v>1425.09</v>
      </c>
      <c r="F3809" s="92">
        <v>83.5</v>
      </c>
      <c r="G3809" s="92">
        <v>1508.59</v>
      </c>
      <c r="H3809" s="68">
        <v>9</v>
      </c>
      <c r="I3809" s="68"/>
    </row>
    <row r="3810" spans="2:9" ht="28.8" x14ac:dyDescent="0.3">
      <c r="B3810" s="89" t="s">
        <v>13830</v>
      </c>
      <c r="C3810" s="90" t="s">
        <v>13831</v>
      </c>
      <c r="D3810" s="91" t="s">
        <v>6301</v>
      </c>
      <c r="E3810" s="92">
        <v>1304.6099999999999</v>
      </c>
      <c r="F3810" s="92">
        <v>41.75</v>
      </c>
      <c r="G3810" s="92">
        <v>1346.36</v>
      </c>
      <c r="H3810" s="68">
        <v>9</v>
      </c>
      <c r="I3810" s="68"/>
    </row>
    <row r="3811" spans="2:9" x14ac:dyDescent="0.3">
      <c r="B3811" s="89" t="s">
        <v>13832</v>
      </c>
      <c r="C3811" s="90" t="s">
        <v>13833</v>
      </c>
      <c r="D3811" s="91" t="s">
        <v>6301</v>
      </c>
      <c r="E3811" s="92">
        <v>1318.82</v>
      </c>
      <c r="F3811" s="92">
        <v>91.85</v>
      </c>
      <c r="G3811" s="92">
        <v>1410.67</v>
      </c>
      <c r="H3811" s="68">
        <v>9</v>
      </c>
      <c r="I3811" s="68"/>
    </row>
    <row r="3812" spans="2:9" x14ac:dyDescent="0.3">
      <c r="B3812" s="89" t="s">
        <v>13834</v>
      </c>
      <c r="C3812" s="90" t="s">
        <v>13835</v>
      </c>
      <c r="D3812" s="91" t="s">
        <v>6301</v>
      </c>
      <c r="E3812" s="92">
        <v>1657.84</v>
      </c>
      <c r="F3812" s="92">
        <v>121.08</v>
      </c>
      <c r="G3812" s="92">
        <v>1778.92</v>
      </c>
      <c r="H3812" s="68">
        <v>9</v>
      </c>
      <c r="I3812" s="68"/>
    </row>
    <row r="3813" spans="2:9" x14ac:dyDescent="0.3">
      <c r="B3813" s="89" t="s">
        <v>13836</v>
      </c>
      <c r="C3813" s="90" t="s">
        <v>13837</v>
      </c>
      <c r="D3813" s="91" t="s">
        <v>6301</v>
      </c>
      <c r="E3813" s="92">
        <v>2884.78</v>
      </c>
      <c r="F3813" s="92">
        <v>200.4</v>
      </c>
      <c r="G3813" s="92">
        <v>3085.18</v>
      </c>
      <c r="H3813" s="68">
        <v>9</v>
      </c>
      <c r="I3813" s="68"/>
    </row>
    <row r="3814" spans="2:9" x14ac:dyDescent="0.3">
      <c r="B3814" s="89" t="s">
        <v>13838</v>
      </c>
      <c r="C3814" s="90" t="s">
        <v>13839</v>
      </c>
      <c r="D3814" s="91" t="s">
        <v>6301</v>
      </c>
      <c r="E3814" s="92">
        <v>2005.52</v>
      </c>
      <c r="F3814" s="92">
        <v>150.30000000000001</v>
      </c>
      <c r="G3814" s="92">
        <v>2155.8200000000002</v>
      </c>
      <c r="H3814" s="68">
        <v>9</v>
      </c>
      <c r="I3814" s="68"/>
    </row>
    <row r="3815" spans="2:9" x14ac:dyDescent="0.3">
      <c r="B3815" s="89" t="s">
        <v>13840</v>
      </c>
      <c r="C3815" s="90" t="s">
        <v>13841</v>
      </c>
      <c r="D3815" s="91" t="s">
        <v>6301</v>
      </c>
      <c r="E3815" s="92">
        <v>1486.28</v>
      </c>
      <c r="F3815" s="92">
        <v>104.38</v>
      </c>
      <c r="G3815" s="92">
        <v>1590.66</v>
      </c>
      <c r="H3815" s="68">
        <v>9</v>
      </c>
      <c r="I3815" s="68"/>
    </row>
    <row r="3816" spans="2:9" x14ac:dyDescent="0.3">
      <c r="B3816" s="89" t="s">
        <v>13842</v>
      </c>
      <c r="C3816" s="90" t="s">
        <v>13843</v>
      </c>
      <c r="D3816" s="91" t="s">
        <v>6301</v>
      </c>
      <c r="E3816" s="92">
        <v>1213.47</v>
      </c>
      <c r="F3816" s="92">
        <v>83.5</v>
      </c>
      <c r="G3816" s="92">
        <v>1296.97</v>
      </c>
      <c r="H3816" s="68">
        <v>9</v>
      </c>
      <c r="I3816" s="68"/>
    </row>
    <row r="3817" spans="2:9" x14ac:dyDescent="0.3">
      <c r="B3817" s="89" t="s">
        <v>13844</v>
      </c>
      <c r="C3817" s="90" t="s">
        <v>13845</v>
      </c>
      <c r="D3817" s="91" t="s">
        <v>6301</v>
      </c>
      <c r="E3817" s="92">
        <v>1083.73</v>
      </c>
      <c r="F3817" s="92">
        <v>70.97</v>
      </c>
      <c r="G3817" s="92">
        <v>1154.7</v>
      </c>
      <c r="H3817" s="68">
        <v>9</v>
      </c>
      <c r="I3817" s="68"/>
    </row>
    <row r="3818" spans="2:9" x14ac:dyDescent="0.3">
      <c r="B3818" s="89" t="s">
        <v>13846</v>
      </c>
      <c r="C3818" s="90" t="s">
        <v>13847</v>
      </c>
      <c r="D3818" s="91" t="s">
        <v>6301</v>
      </c>
      <c r="E3818" s="92">
        <v>904.95</v>
      </c>
      <c r="F3818" s="92">
        <v>62.63</v>
      </c>
      <c r="G3818" s="92">
        <v>967.58</v>
      </c>
      <c r="H3818" s="68">
        <v>9</v>
      </c>
      <c r="I3818" s="68"/>
    </row>
    <row r="3819" spans="2:9" x14ac:dyDescent="0.3">
      <c r="B3819" s="89" t="s">
        <v>13848</v>
      </c>
      <c r="C3819" s="90" t="s">
        <v>13849</v>
      </c>
      <c r="D3819" s="91" t="s">
        <v>6301</v>
      </c>
      <c r="E3819" s="92">
        <v>1679.79</v>
      </c>
      <c r="F3819" s="92">
        <v>83.5</v>
      </c>
      <c r="G3819" s="92">
        <v>1763.29</v>
      </c>
      <c r="H3819" s="68">
        <v>9</v>
      </c>
      <c r="I3819" s="68"/>
    </row>
    <row r="3820" spans="2:9" x14ac:dyDescent="0.3">
      <c r="B3820" s="89" t="s">
        <v>13850</v>
      </c>
      <c r="C3820" s="90" t="s">
        <v>13851</v>
      </c>
      <c r="D3820" s="91" t="s">
        <v>6301</v>
      </c>
      <c r="E3820" s="92">
        <v>985.03</v>
      </c>
      <c r="F3820" s="92">
        <v>50.1</v>
      </c>
      <c r="G3820" s="92">
        <v>1035.1300000000001</v>
      </c>
      <c r="H3820" s="68">
        <v>9</v>
      </c>
      <c r="I3820" s="68"/>
    </row>
    <row r="3821" spans="2:9" x14ac:dyDescent="0.3">
      <c r="B3821" s="89" t="s">
        <v>13852</v>
      </c>
      <c r="C3821" s="90" t="s">
        <v>13853</v>
      </c>
      <c r="D3821" s="91" t="s">
        <v>6249</v>
      </c>
      <c r="E3821" s="92">
        <v>163.11000000000001</v>
      </c>
      <c r="F3821" s="92">
        <v>37.58</v>
      </c>
      <c r="G3821" s="92">
        <v>200.69</v>
      </c>
      <c r="H3821" s="68">
        <v>9</v>
      </c>
      <c r="I3821" s="68"/>
    </row>
    <row r="3822" spans="2:9" x14ac:dyDescent="0.3">
      <c r="B3822" s="89" t="s">
        <v>13854</v>
      </c>
      <c r="C3822" s="90" t="s">
        <v>13855</v>
      </c>
      <c r="D3822" s="91" t="s">
        <v>6249</v>
      </c>
      <c r="E3822" s="92">
        <v>252.63</v>
      </c>
      <c r="F3822" s="92">
        <v>50.1</v>
      </c>
      <c r="G3822" s="92">
        <v>302.73</v>
      </c>
      <c r="H3822" s="68">
        <v>9</v>
      </c>
      <c r="I3822" s="68"/>
    </row>
    <row r="3823" spans="2:9" x14ac:dyDescent="0.3">
      <c r="B3823" s="89" t="s">
        <v>13856</v>
      </c>
      <c r="C3823" s="90" t="s">
        <v>13857</v>
      </c>
      <c r="D3823" s="91"/>
      <c r="E3823" s="92"/>
      <c r="F3823" s="92"/>
      <c r="G3823" s="92"/>
      <c r="H3823" s="68">
        <v>5</v>
      </c>
      <c r="I3823" s="68"/>
    </row>
    <row r="3824" spans="2:9" ht="28.8" x14ac:dyDescent="0.3">
      <c r="B3824" s="89" t="s">
        <v>13858</v>
      </c>
      <c r="C3824" s="90" t="s">
        <v>13859</v>
      </c>
      <c r="D3824" s="91" t="s">
        <v>6249</v>
      </c>
      <c r="E3824" s="92">
        <v>5398.52</v>
      </c>
      <c r="F3824" s="92">
        <v>1688.1</v>
      </c>
      <c r="G3824" s="92">
        <v>7086.62</v>
      </c>
      <c r="H3824" s="68">
        <v>9</v>
      </c>
      <c r="I3824" s="68"/>
    </row>
    <row r="3825" spans="2:9" ht="28.8" x14ac:dyDescent="0.3">
      <c r="B3825" s="89" t="s">
        <v>13860</v>
      </c>
      <c r="C3825" s="90" t="s">
        <v>13861</v>
      </c>
      <c r="D3825" s="91" t="s">
        <v>6249</v>
      </c>
      <c r="E3825" s="92">
        <v>22194.23</v>
      </c>
      <c r="F3825" s="92">
        <v>3938.9</v>
      </c>
      <c r="G3825" s="92">
        <v>26133.13</v>
      </c>
      <c r="H3825" s="68">
        <v>9</v>
      </c>
      <c r="I3825" s="68"/>
    </row>
    <row r="3826" spans="2:9" ht="28.8" x14ac:dyDescent="0.3">
      <c r="B3826" s="89" t="s">
        <v>13862</v>
      </c>
      <c r="C3826" s="90" t="s">
        <v>13863</v>
      </c>
      <c r="D3826" s="91" t="s">
        <v>6249</v>
      </c>
      <c r="E3826" s="92">
        <v>8347.73</v>
      </c>
      <c r="F3826" s="92">
        <v>218.34</v>
      </c>
      <c r="G3826" s="92">
        <v>8566.07</v>
      </c>
      <c r="H3826" s="68">
        <v>9</v>
      </c>
      <c r="I3826" s="68"/>
    </row>
    <row r="3827" spans="2:9" ht="28.8" x14ac:dyDescent="0.3">
      <c r="B3827" s="89" t="s">
        <v>13864</v>
      </c>
      <c r="C3827" s="90" t="s">
        <v>13865</v>
      </c>
      <c r="D3827" s="91" t="s">
        <v>6249</v>
      </c>
      <c r="E3827" s="92">
        <v>7733</v>
      </c>
      <c r="F3827" s="92">
        <v>218.34</v>
      </c>
      <c r="G3827" s="92">
        <v>7951.34</v>
      </c>
      <c r="H3827" s="68">
        <v>9</v>
      </c>
      <c r="I3827" s="68"/>
    </row>
    <row r="3828" spans="2:9" ht="28.8" x14ac:dyDescent="0.3">
      <c r="B3828" s="89" t="s">
        <v>13866</v>
      </c>
      <c r="C3828" s="90" t="s">
        <v>13867</v>
      </c>
      <c r="D3828" s="91" t="s">
        <v>6249</v>
      </c>
      <c r="E3828" s="92">
        <v>4336.4399999999996</v>
      </c>
      <c r="F3828" s="92">
        <v>218.34</v>
      </c>
      <c r="G3828" s="92">
        <v>4554.78</v>
      </c>
      <c r="H3828" s="68">
        <v>9</v>
      </c>
      <c r="I3828" s="68"/>
    </row>
    <row r="3829" spans="2:9" ht="28.8" x14ac:dyDescent="0.3">
      <c r="B3829" s="89" t="s">
        <v>13868</v>
      </c>
      <c r="C3829" s="90" t="s">
        <v>13869</v>
      </c>
      <c r="D3829" s="91" t="s">
        <v>6249</v>
      </c>
      <c r="E3829" s="92">
        <v>4118.88</v>
      </c>
      <c r="F3829" s="92">
        <v>218.34</v>
      </c>
      <c r="G3829" s="92">
        <v>4337.22</v>
      </c>
      <c r="H3829" s="68">
        <v>9</v>
      </c>
      <c r="I3829" s="68"/>
    </row>
    <row r="3830" spans="2:9" ht="28.8" x14ac:dyDescent="0.3">
      <c r="B3830" s="89" t="s">
        <v>13870</v>
      </c>
      <c r="C3830" s="90" t="s">
        <v>13871</v>
      </c>
      <c r="D3830" s="91" t="s">
        <v>6249</v>
      </c>
      <c r="E3830" s="92">
        <v>13030.79</v>
      </c>
      <c r="F3830" s="92">
        <v>509.1</v>
      </c>
      <c r="G3830" s="92">
        <v>13539.89</v>
      </c>
      <c r="H3830" s="68">
        <v>9</v>
      </c>
      <c r="I3830" s="68"/>
    </row>
    <row r="3831" spans="2:9" x14ac:dyDescent="0.3">
      <c r="B3831" s="89" t="s">
        <v>13872</v>
      </c>
      <c r="C3831" s="90" t="s">
        <v>13873</v>
      </c>
      <c r="D3831" s="91"/>
      <c r="E3831" s="92"/>
      <c r="F3831" s="92"/>
      <c r="G3831" s="92"/>
      <c r="H3831" s="68">
        <v>5</v>
      </c>
      <c r="I3831" s="68"/>
    </row>
    <row r="3832" spans="2:9" x14ac:dyDescent="0.3">
      <c r="B3832" s="89" t="s">
        <v>13874</v>
      </c>
      <c r="C3832" s="90" t="s">
        <v>13875</v>
      </c>
      <c r="D3832" s="91" t="s">
        <v>6249</v>
      </c>
      <c r="E3832" s="92">
        <v>178.24</v>
      </c>
      <c r="F3832" s="92">
        <v>1.82</v>
      </c>
      <c r="G3832" s="92">
        <v>180.06</v>
      </c>
      <c r="H3832" s="68">
        <v>9</v>
      </c>
      <c r="I3832" s="68"/>
    </row>
    <row r="3833" spans="2:9" x14ac:dyDescent="0.3">
      <c r="B3833" s="89" t="s">
        <v>13876</v>
      </c>
      <c r="C3833" s="90" t="s">
        <v>13877</v>
      </c>
      <c r="D3833" s="91" t="s">
        <v>6249</v>
      </c>
      <c r="E3833" s="92">
        <v>9.93</v>
      </c>
      <c r="F3833" s="92">
        <v>10.92</v>
      </c>
      <c r="G3833" s="92">
        <v>20.85</v>
      </c>
      <c r="H3833" s="68">
        <v>9</v>
      </c>
      <c r="I3833" s="68"/>
    </row>
    <row r="3834" spans="2:9" ht="28.8" x14ac:dyDescent="0.3">
      <c r="B3834" s="89" t="s">
        <v>13878</v>
      </c>
      <c r="C3834" s="90" t="s">
        <v>13879</v>
      </c>
      <c r="D3834" s="91" t="s">
        <v>6249</v>
      </c>
      <c r="E3834" s="92">
        <v>202.88</v>
      </c>
      <c r="F3834" s="92">
        <v>1.82</v>
      </c>
      <c r="G3834" s="92">
        <v>204.7</v>
      </c>
      <c r="H3834" s="68">
        <v>9</v>
      </c>
      <c r="I3834" s="68"/>
    </row>
    <row r="3835" spans="2:9" ht="28.8" x14ac:dyDescent="0.3">
      <c r="B3835" s="89" t="s">
        <v>13880</v>
      </c>
      <c r="C3835" s="90" t="s">
        <v>13881</v>
      </c>
      <c r="D3835" s="91" t="s">
        <v>6249</v>
      </c>
      <c r="E3835" s="92">
        <v>1914.9</v>
      </c>
      <c r="F3835" s="92">
        <v>11.18</v>
      </c>
      <c r="G3835" s="92">
        <v>1926.08</v>
      </c>
      <c r="H3835" s="68">
        <v>9</v>
      </c>
      <c r="I3835" s="68"/>
    </row>
    <row r="3836" spans="2:9" ht="28.8" x14ac:dyDescent="0.3">
      <c r="B3836" s="89" t="s">
        <v>13882</v>
      </c>
      <c r="C3836" s="90" t="s">
        <v>13883</v>
      </c>
      <c r="D3836" s="91" t="s">
        <v>6249</v>
      </c>
      <c r="E3836" s="92">
        <v>1709.49</v>
      </c>
      <c r="F3836" s="92">
        <v>16.77</v>
      </c>
      <c r="G3836" s="92">
        <v>1726.26</v>
      </c>
      <c r="H3836" s="68">
        <v>9</v>
      </c>
      <c r="I3836" s="68"/>
    </row>
    <row r="3837" spans="2:9" x14ac:dyDescent="0.3">
      <c r="B3837" s="89" t="s">
        <v>13884</v>
      </c>
      <c r="C3837" s="90" t="s">
        <v>13885</v>
      </c>
      <c r="D3837" s="91" t="s">
        <v>6249</v>
      </c>
      <c r="E3837" s="92">
        <v>816.41</v>
      </c>
      <c r="F3837" s="92">
        <v>13.14</v>
      </c>
      <c r="G3837" s="92">
        <v>829.55</v>
      </c>
      <c r="H3837" s="68">
        <v>9</v>
      </c>
      <c r="I3837" s="68"/>
    </row>
    <row r="3838" spans="2:9" ht="28.8" x14ac:dyDescent="0.3">
      <c r="B3838" s="89" t="s">
        <v>13886</v>
      </c>
      <c r="C3838" s="90" t="s">
        <v>13887</v>
      </c>
      <c r="D3838" s="91" t="s">
        <v>6249</v>
      </c>
      <c r="E3838" s="92">
        <v>2381.86</v>
      </c>
      <c r="F3838" s="92">
        <v>16.77</v>
      </c>
      <c r="G3838" s="92">
        <v>2398.63</v>
      </c>
      <c r="H3838" s="68">
        <v>9</v>
      </c>
      <c r="I3838" s="68"/>
    </row>
    <row r="3839" spans="2:9" x14ac:dyDescent="0.3">
      <c r="B3839" s="89" t="s">
        <v>13888</v>
      </c>
      <c r="C3839" s="90" t="s">
        <v>13889</v>
      </c>
      <c r="D3839" s="91" t="s">
        <v>6249</v>
      </c>
      <c r="E3839" s="92">
        <v>302.11</v>
      </c>
      <c r="F3839" s="92">
        <v>16.77</v>
      </c>
      <c r="G3839" s="92">
        <v>318.88</v>
      </c>
      <c r="H3839" s="68">
        <v>9</v>
      </c>
      <c r="I3839" s="68"/>
    </row>
    <row r="3840" spans="2:9" ht="28.8" x14ac:dyDescent="0.3">
      <c r="B3840" s="89" t="s">
        <v>13890</v>
      </c>
      <c r="C3840" s="90" t="s">
        <v>13891</v>
      </c>
      <c r="D3840" s="91" t="s">
        <v>6249</v>
      </c>
      <c r="E3840" s="92">
        <v>1978.63</v>
      </c>
      <c r="F3840" s="92">
        <v>16.77</v>
      </c>
      <c r="G3840" s="92">
        <v>1995.4</v>
      </c>
      <c r="H3840" s="68">
        <v>9</v>
      </c>
      <c r="I3840" s="68"/>
    </row>
    <row r="3841" spans="2:9" x14ac:dyDescent="0.3">
      <c r="B3841" s="89" t="s">
        <v>13892</v>
      </c>
      <c r="C3841" s="90" t="s">
        <v>13893</v>
      </c>
      <c r="D3841" s="91" t="s">
        <v>6249</v>
      </c>
      <c r="E3841" s="92">
        <v>905.3</v>
      </c>
      <c r="F3841" s="92">
        <v>11.18</v>
      </c>
      <c r="G3841" s="92">
        <v>916.48</v>
      </c>
      <c r="H3841" s="68">
        <v>9</v>
      </c>
      <c r="I3841" s="68"/>
    </row>
    <row r="3842" spans="2:9" x14ac:dyDescent="0.3">
      <c r="B3842" s="89" t="s">
        <v>13894</v>
      </c>
      <c r="C3842" s="90" t="s">
        <v>13895</v>
      </c>
      <c r="D3842" s="91" t="s">
        <v>6249</v>
      </c>
      <c r="E3842" s="92">
        <v>2014.05</v>
      </c>
      <c r="F3842" s="92">
        <v>13.14</v>
      </c>
      <c r="G3842" s="92">
        <v>2027.19</v>
      </c>
      <c r="H3842" s="68">
        <v>9</v>
      </c>
      <c r="I3842" s="68"/>
    </row>
    <row r="3843" spans="2:9" x14ac:dyDescent="0.3">
      <c r="B3843" s="89" t="s">
        <v>13896</v>
      </c>
      <c r="C3843" s="90" t="s">
        <v>13897</v>
      </c>
      <c r="D3843" s="91" t="s">
        <v>6249</v>
      </c>
      <c r="E3843" s="92">
        <v>103.89</v>
      </c>
      <c r="F3843" s="92">
        <v>5.46</v>
      </c>
      <c r="G3843" s="92">
        <v>109.35</v>
      </c>
      <c r="H3843" s="68">
        <v>9</v>
      </c>
      <c r="I3843" s="68"/>
    </row>
    <row r="3844" spans="2:9" x14ac:dyDescent="0.3">
      <c r="B3844" s="89" t="s">
        <v>13898</v>
      </c>
      <c r="C3844" s="90" t="s">
        <v>13899</v>
      </c>
      <c r="D3844" s="91" t="s">
        <v>6249</v>
      </c>
      <c r="E3844" s="92">
        <v>191.27</v>
      </c>
      <c r="F3844" s="92">
        <v>55.81</v>
      </c>
      <c r="G3844" s="92">
        <v>247.08</v>
      </c>
      <c r="H3844" s="68">
        <v>9</v>
      </c>
      <c r="I3844" s="68"/>
    </row>
    <row r="3845" spans="2:9" x14ac:dyDescent="0.3">
      <c r="B3845" s="89" t="s">
        <v>13900</v>
      </c>
      <c r="C3845" s="90" t="s">
        <v>13901</v>
      </c>
      <c r="D3845" s="91" t="s">
        <v>6249</v>
      </c>
      <c r="E3845" s="92">
        <v>1491.13</v>
      </c>
      <c r="F3845" s="92">
        <v>38.21</v>
      </c>
      <c r="G3845" s="92">
        <v>1529.34</v>
      </c>
      <c r="H3845" s="68">
        <v>9</v>
      </c>
      <c r="I3845" s="68"/>
    </row>
    <row r="3846" spans="2:9" x14ac:dyDescent="0.3">
      <c r="B3846" s="89" t="s">
        <v>13902</v>
      </c>
      <c r="C3846" s="90" t="s">
        <v>13903</v>
      </c>
      <c r="D3846" s="91" t="s">
        <v>6249</v>
      </c>
      <c r="E3846" s="92">
        <v>394.62</v>
      </c>
      <c r="F3846" s="92">
        <v>27.29</v>
      </c>
      <c r="G3846" s="92">
        <v>421.91</v>
      </c>
      <c r="H3846" s="68">
        <v>9</v>
      </c>
      <c r="I3846" s="68"/>
    </row>
    <row r="3847" spans="2:9" x14ac:dyDescent="0.3">
      <c r="B3847" s="89" t="s">
        <v>13904</v>
      </c>
      <c r="C3847" s="90" t="s">
        <v>13905</v>
      </c>
      <c r="D3847" s="91" t="s">
        <v>6249</v>
      </c>
      <c r="E3847" s="92">
        <v>183.24</v>
      </c>
      <c r="F3847" s="92">
        <v>55.81</v>
      </c>
      <c r="G3847" s="92">
        <v>239.05</v>
      </c>
      <c r="H3847" s="68">
        <v>9</v>
      </c>
      <c r="I3847" s="68"/>
    </row>
    <row r="3848" spans="2:9" ht="28.8" x14ac:dyDescent="0.3">
      <c r="B3848" s="89" t="s">
        <v>13906</v>
      </c>
      <c r="C3848" s="90" t="s">
        <v>13907</v>
      </c>
      <c r="D3848" s="91" t="s">
        <v>6249</v>
      </c>
      <c r="E3848" s="92">
        <v>1851</v>
      </c>
      <c r="F3848" s="92">
        <v>76.459999999999994</v>
      </c>
      <c r="G3848" s="92">
        <v>1927.46</v>
      </c>
      <c r="H3848" s="68">
        <v>9</v>
      </c>
      <c r="I3848" s="68"/>
    </row>
    <row r="3849" spans="2:9" x14ac:dyDescent="0.3">
      <c r="B3849" s="89" t="s">
        <v>13908</v>
      </c>
      <c r="C3849" s="90" t="s">
        <v>13909</v>
      </c>
      <c r="D3849" s="91" t="s">
        <v>6249</v>
      </c>
      <c r="E3849" s="92">
        <v>73.45</v>
      </c>
      <c r="F3849" s="92">
        <v>60.41</v>
      </c>
      <c r="G3849" s="92">
        <v>133.86000000000001</v>
      </c>
      <c r="H3849" s="68">
        <v>9</v>
      </c>
      <c r="I3849" s="68"/>
    </row>
    <row r="3850" spans="2:9" x14ac:dyDescent="0.3">
      <c r="B3850" s="89" t="s">
        <v>13910</v>
      </c>
      <c r="C3850" s="90" t="s">
        <v>13911</v>
      </c>
      <c r="D3850" s="91" t="s">
        <v>6249</v>
      </c>
      <c r="E3850" s="92">
        <v>936.59</v>
      </c>
      <c r="F3850" s="92">
        <v>55.81</v>
      </c>
      <c r="G3850" s="92">
        <v>992.4</v>
      </c>
      <c r="H3850" s="68">
        <v>9</v>
      </c>
      <c r="I3850" s="68"/>
    </row>
    <row r="3851" spans="2:9" ht="28.8" x14ac:dyDescent="0.3">
      <c r="B3851" s="89" t="s">
        <v>13912</v>
      </c>
      <c r="C3851" s="90" t="s">
        <v>13913</v>
      </c>
      <c r="D3851" s="91" t="s">
        <v>6249</v>
      </c>
      <c r="E3851" s="92">
        <v>886.67</v>
      </c>
      <c r="F3851" s="92">
        <v>55.81</v>
      </c>
      <c r="G3851" s="92">
        <v>942.48</v>
      </c>
      <c r="H3851" s="68">
        <v>9</v>
      </c>
      <c r="I3851" s="68"/>
    </row>
    <row r="3852" spans="2:9" ht="28.8" x14ac:dyDescent="0.3">
      <c r="B3852" s="89" t="s">
        <v>13914</v>
      </c>
      <c r="C3852" s="90" t="s">
        <v>13915</v>
      </c>
      <c r="D3852" s="91" t="s">
        <v>6249</v>
      </c>
      <c r="E3852" s="92">
        <v>1761.49</v>
      </c>
      <c r="F3852" s="92">
        <v>55.81</v>
      </c>
      <c r="G3852" s="92">
        <v>1817.3</v>
      </c>
      <c r="H3852" s="68">
        <v>9</v>
      </c>
      <c r="I3852" s="68"/>
    </row>
    <row r="3853" spans="2:9" x14ac:dyDescent="0.3">
      <c r="B3853" s="89" t="s">
        <v>13916</v>
      </c>
      <c r="C3853" s="90" t="s">
        <v>13917</v>
      </c>
      <c r="D3853" s="91" t="s">
        <v>6249</v>
      </c>
      <c r="E3853" s="92">
        <v>3443.59</v>
      </c>
      <c r="F3853" s="92">
        <v>254.03</v>
      </c>
      <c r="G3853" s="92">
        <v>3697.62</v>
      </c>
      <c r="H3853" s="68">
        <v>9</v>
      </c>
      <c r="I3853" s="68"/>
    </row>
    <row r="3854" spans="2:9" x14ac:dyDescent="0.3">
      <c r="B3854" s="89" t="s">
        <v>13918</v>
      </c>
      <c r="C3854" s="90" t="s">
        <v>13919</v>
      </c>
      <c r="D3854" s="91" t="s">
        <v>6249</v>
      </c>
      <c r="E3854" s="92">
        <v>2768.07</v>
      </c>
      <c r="F3854" s="92">
        <v>148.88999999999999</v>
      </c>
      <c r="G3854" s="92">
        <v>2916.96</v>
      </c>
      <c r="H3854" s="68">
        <v>9</v>
      </c>
      <c r="I3854" s="68"/>
    </row>
    <row r="3855" spans="2:9" x14ac:dyDescent="0.3">
      <c r="B3855" s="89" t="s">
        <v>13920</v>
      </c>
      <c r="C3855" s="90" t="s">
        <v>13921</v>
      </c>
      <c r="D3855" s="91" t="s">
        <v>6249</v>
      </c>
      <c r="E3855" s="92">
        <v>4101.92</v>
      </c>
      <c r="F3855" s="92">
        <v>148.88999999999999</v>
      </c>
      <c r="G3855" s="92">
        <v>4250.8100000000004</v>
      </c>
      <c r="H3855" s="68">
        <v>9</v>
      </c>
      <c r="I3855" s="68"/>
    </row>
    <row r="3856" spans="2:9" x14ac:dyDescent="0.3">
      <c r="B3856" s="89" t="s">
        <v>13922</v>
      </c>
      <c r="C3856" s="90" t="s">
        <v>13923</v>
      </c>
      <c r="D3856" s="91" t="s">
        <v>6249</v>
      </c>
      <c r="E3856" s="92">
        <v>705.56</v>
      </c>
      <c r="F3856" s="92">
        <v>170.8</v>
      </c>
      <c r="G3856" s="92">
        <v>876.36</v>
      </c>
      <c r="H3856" s="68">
        <v>9</v>
      </c>
      <c r="I3856" s="68"/>
    </row>
    <row r="3857" spans="2:9" x14ac:dyDescent="0.3">
      <c r="B3857" s="89" t="s">
        <v>13924</v>
      </c>
      <c r="C3857" s="90" t="s">
        <v>13925</v>
      </c>
      <c r="D3857" s="91"/>
      <c r="E3857" s="92"/>
      <c r="F3857" s="92"/>
      <c r="G3857" s="92"/>
      <c r="H3857" s="68">
        <v>5</v>
      </c>
      <c r="I3857" s="68"/>
    </row>
    <row r="3858" spans="2:9" x14ac:dyDescent="0.3">
      <c r="B3858" s="89" t="s">
        <v>13926</v>
      </c>
      <c r="C3858" s="90" t="s">
        <v>13927</v>
      </c>
      <c r="D3858" s="91" t="s">
        <v>6560</v>
      </c>
      <c r="E3858" s="92">
        <v>795.44</v>
      </c>
      <c r="F3858" s="92">
        <v>9.4499999999999993</v>
      </c>
      <c r="G3858" s="92">
        <v>804.89</v>
      </c>
      <c r="H3858" s="68">
        <v>9</v>
      </c>
      <c r="I3858" s="68"/>
    </row>
    <row r="3859" spans="2:9" x14ac:dyDescent="0.3">
      <c r="B3859" s="89" t="s">
        <v>13928</v>
      </c>
      <c r="C3859" s="90" t="s">
        <v>13929</v>
      </c>
      <c r="D3859" s="91" t="s">
        <v>6560</v>
      </c>
      <c r="E3859" s="92">
        <v>1013.5</v>
      </c>
      <c r="F3859" s="92">
        <v>9.4499999999999993</v>
      </c>
      <c r="G3859" s="92">
        <v>1022.95</v>
      </c>
      <c r="H3859" s="68">
        <v>9</v>
      </c>
      <c r="I3859" s="68"/>
    </row>
    <row r="3860" spans="2:9" x14ac:dyDescent="0.3">
      <c r="B3860" s="89" t="s">
        <v>13930</v>
      </c>
      <c r="C3860" s="90" t="s">
        <v>13931</v>
      </c>
      <c r="D3860" s="91" t="s">
        <v>6560</v>
      </c>
      <c r="E3860" s="92">
        <v>1130.96</v>
      </c>
      <c r="F3860" s="92">
        <v>384.37</v>
      </c>
      <c r="G3860" s="92">
        <v>1515.33</v>
      </c>
      <c r="H3860" s="68">
        <v>9</v>
      </c>
      <c r="I3860" s="68"/>
    </row>
    <row r="3861" spans="2:9" x14ac:dyDescent="0.3">
      <c r="B3861" s="89" t="s">
        <v>13932</v>
      </c>
      <c r="C3861" s="90" t="s">
        <v>13933</v>
      </c>
      <c r="D3861" s="91" t="s">
        <v>6560</v>
      </c>
      <c r="E3861" s="92">
        <v>1338.35</v>
      </c>
      <c r="F3861" s="92">
        <v>409.82</v>
      </c>
      <c r="G3861" s="92">
        <v>1748.17</v>
      </c>
      <c r="H3861" s="68">
        <v>9</v>
      </c>
      <c r="I3861" s="68"/>
    </row>
    <row r="3862" spans="2:9" x14ac:dyDescent="0.3">
      <c r="B3862" s="89" t="s">
        <v>13934</v>
      </c>
      <c r="C3862" s="90" t="s">
        <v>13935</v>
      </c>
      <c r="D3862" s="91" t="s">
        <v>6560</v>
      </c>
      <c r="E3862" s="92">
        <v>1593.43</v>
      </c>
      <c r="F3862" s="92">
        <v>460.73</v>
      </c>
      <c r="G3862" s="92">
        <v>2054.16</v>
      </c>
      <c r="H3862" s="68">
        <v>9</v>
      </c>
      <c r="I3862" s="68"/>
    </row>
    <row r="3863" spans="2:9" x14ac:dyDescent="0.3">
      <c r="B3863" s="89" t="s">
        <v>13936</v>
      </c>
      <c r="C3863" s="90" t="s">
        <v>13937</v>
      </c>
      <c r="D3863" s="91" t="s">
        <v>6560</v>
      </c>
      <c r="E3863" s="92">
        <v>2009.24</v>
      </c>
      <c r="F3863" s="92">
        <v>486.19</v>
      </c>
      <c r="G3863" s="92">
        <v>2495.4299999999998</v>
      </c>
      <c r="H3863" s="68">
        <v>9</v>
      </c>
      <c r="I3863" s="68"/>
    </row>
    <row r="3864" spans="2:9" x14ac:dyDescent="0.3">
      <c r="B3864" s="89" t="s">
        <v>13938</v>
      </c>
      <c r="C3864" s="90" t="s">
        <v>13939</v>
      </c>
      <c r="D3864" s="91" t="s">
        <v>6812</v>
      </c>
      <c r="E3864" s="92">
        <v>29.35</v>
      </c>
      <c r="F3864" s="92">
        <v>21.18</v>
      </c>
      <c r="G3864" s="92">
        <v>50.53</v>
      </c>
      <c r="H3864" s="68">
        <v>9</v>
      </c>
      <c r="I3864" s="68"/>
    </row>
    <row r="3865" spans="2:9" x14ac:dyDescent="0.3">
      <c r="B3865" s="89" t="s">
        <v>13940</v>
      </c>
      <c r="C3865" s="90" t="s">
        <v>13941</v>
      </c>
      <c r="D3865" s="91"/>
      <c r="E3865" s="92"/>
      <c r="F3865" s="92"/>
      <c r="G3865" s="92"/>
      <c r="H3865" s="68">
        <v>2</v>
      </c>
      <c r="I3865" s="68"/>
    </row>
    <row r="3866" spans="2:9" x14ac:dyDescent="0.3">
      <c r="B3866" s="89" t="s">
        <v>13942</v>
      </c>
      <c r="C3866" s="90" t="s">
        <v>13943</v>
      </c>
      <c r="D3866" s="91"/>
      <c r="E3866" s="92"/>
      <c r="F3866" s="92"/>
      <c r="G3866" s="92"/>
      <c r="H3866" s="68">
        <v>5</v>
      </c>
      <c r="I3866" s="68"/>
    </row>
    <row r="3867" spans="2:9" x14ac:dyDescent="0.3">
      <c r="B3867" s="89" t="s">
        <v>13944</v>
      </c>
      <c r="C3867" s="90" t="s">
        <v>13945</v>
      </c>
      <c r="D3867" s="91" t="s">
        <v>6249</v>
      </c>
      <c r="E3867" s="92">
        <v>4231.3999999999996</v>
      </c>
      <c r="F3867" s="92">
        <v>18.2</v>
      </c>
      <c r="G3867" s="92">
        <v>4249.6000000000004</v>
      </c>
      <c r="H3867" s="68">
        <v>9</v>
      </c>
      <c r="I3867" s="68"/>
    </row>
    <row r="3868" spans="2:9" x14ac:dyDescent="0.3">
      <c r="B3868" s="89" t="s">
        <v>13946</v>
      </c>
      <c r="C3868" s="90" t="s">
        <v>13947</v>
      </c>
      <c r="D3868" s="91" t="s">
        <v>6357</v>
      </c>
      <c r="E3868" s="92">
        <v>1981.48</v>
      </c>
      <c r="F3868" s="92"/>
      <c r="G3868" s="92">
        <v>1981.48</v>
      </c>
      <c r="H3868" s="68">
        <v>9</v>
      </c>
      <c r="I3868" s="68"/>
    </row>
    <row r="3869" spans="2:9" x14ac:dyDescent="0.3">
      <c r="B3869" s="89" t="s">
        <v>13948</v>
      </c>
      <c r="C3869" s="90" t="s">
        <v>13949</v>
      </c>
      <c r="D3869" s="91" t="s">
        <v>6357</v>
      </c>
      <c r="E3869" s="92">
        <v>2110.15</v>
      </c>
      <c r="F3869" s="92"/>
      <c r="G3869" s="92">
        <v>2110.15</v>
      </c>
      <c r="H3869" s="68">
        <v>9</v>
      </c>
      <c r="I3869" s="68"/>
    </row>
    <row r="3870" spans="2:9" x14ac:dyDescent="0.3">
      <c r="B3870" s="89" t="s">
        <v>13950</v>
      </c>
      <c r="C3870" s="90" t="s">
        <v>13951</v>
      </c>
      <c r="D3870" s="91"/>
      <c r="E3870" s="92"/>
      <c r="F3870" s="92"/>
      <c r="G3870" s="92"/>
      <c r="H3870" s="68">
        <v>5</v>
      </c>
      <c r="I3870" s="68"/>
    </row>
    <row r="3871" spans="2:9" x14ac:dyDescent="0.3">
      <c r="B3871" s="89" t="s">
        <v>13952</v>
      </c>
      <c r="C3871" s="90" t="s">
        <v>13953</v>
      </c>
      <c r="D3871" s="91" t="s">
        <v>6301</v>
      </c>
      <c r="E3871" s="92">
        <v>9773.4500000000007</v>
      </c>
      <c r="F3871" s="92"/>
      <c r="G3871" s="92">
        <v>9773.4500000000007</v>
      </c>
      <c r="H3871" s="68">
        <v>9</v>
      </c>
      <c r="I3871" s="68"/>
    </row>
    <row r="3872" spans="2:9" x14ac:dyDescent="0.3">
      <c r="B3872" s="89" t="s">
        <v>13954</v>
      </c>
      <c r="C3872" s="90" t="s">
        <v>13955</v>
      </c>
      <c r="D3872" s="91" t="s">
        <v>6301</v>
      </c>
      <c r="E3872" s="92">
        <v>8859.23</v>
      </c>
      <c r="F3872" s="92"/>
      <c r="G3872" s="92">
        <v>8859.23</v>
      </c>
      <c r="H3872" s="68">
        <v>9</v>
      </c>
      <c r="I3872" s="68"/>
    </row>
    <row r="3873" spans="2:9" ht="28.8" x14ac:dyDescent="0.3">
      <c r="B3873" s="89" t="s">
        <v>13956</v>
      </c>
      <c r="C3873" s="90" t="s">
        <v>13957</v>
      </c>
      <c r="D3873" s="91" t="s">
        <v>6301</v>
      </c>
      <c r="E3873" s="92">
        <v>4549.53</v>
      </c>
      <c r="F3873" s="92"/>
      <c r="G3873" s="92">
        <v>4549.53</v>
      </c>
      <c r="H3873" s="68">
        <v>9</v>
      </c>
      <c r="I3873" s="68"/>
    </row>
    <row r="3874" spans="2:9" x14ac:dyDescent="0.3">
      <c r="B3874" s="89" t="s">
        <v>13958</v>
      </c>
      <c r="C3874" s="90" t="s">
        <v>13959</v>
      </c>
      <c r="D3874" s="91"/>
      <c r="E3874" s="92"/>
      <c r="F3874" s="92"/>
      <c r="G3874" s="92"/>
      <c r="H3874" s="68">
        <v>2</v>
      </c>
      <c r="I3874" s="68"/>
    </row>
    <row r="3875" spans="2:9" x14ac:dyDescent="0.3">
      <c r="B3875" s="89" t="s">
        <v>13960</v>
      </c>
      <c r="C3875" s="90" t="s">
        <v>13961</v>
      </c>
      <c r="D3875" s="91"/>
      <c r="E3875" s="92"/>
      <c r="F3875" s="92"/>
      <c r="G3875" s="92"/>
      <c r="H3875" s="68">
        <v>5</v>
      </c>
      <c r="I3875" s="68"/>
    </row>
    <row r="3876" spans="2:9" x14ac:dyDescent="0.3">
      <c r="B3876" s="89" t="s">
        <v>13962</v>
      </c>
      <c r="C3876" s="90" t="s">
        <v>13963</v>
      </c>
      <c r="D3876" s="91" t="s">
        <v>6301</v>
      </c>
      <c r="E3876" s="92">
        <v>1846.08</v>
      </c>
      <c r="F3876" s="92"/>
      <c r="G3876" s="92">
        <v>1846.08</v>
      </c>
      <c r="H3876" s="68">
        <v>9</v>
      </c>
      <c r="I3876" s="68"/>
    </row>
    <row r="3877" spans="2:9" x14ac:dyDescent="0.3">
      <c r="B3877" s="89" t="s">
        <v>13964</v>
      </c>
      <c r="C3877" s="90" t="s">
        <v>13965</v>
      </c>
      <c r="D3877" s="91"/>
      <c r="E3877" s="92"/>
      <c r="F3877" s="92"/>
      <c r="G3877" s="92"/>
      <c r="H3877" s="68">
        <v>5</v>
      </c>
      <c r="I3877" s="68"/>
    </row>
    <row r="3878" spans="2:9" x14ac:dyDescent="0.3">
      <c r="B3878" s="89" t="s">
        <v>13966</v>
      </c>
      <c r="C3878" s="90" t="s">
        <v>13967</v>
      </c>
      <c r="D3878" s="91" t="s">
        <v>6301</v>
      </c>
      <c r="E3878" s="92">
        <v>2241.0700000000002</v>
      </c>
      <c r="F3878" s="92"/>
      <c r="G3878" s="92">
        <v>2241.0700000000002</v>
      </c>
      <c r="H3878" s="68">
        <v>9</v>
      </c>
      <c r="I3878" s="68"/>
    </row>
    <row r="3879" spans="2:9" x14ac:dyDescent="0.3">
      <c r="B3879" s="89" t="s">
        <v>13968</v>
      </c>
      <c r="C3879" s="90" t="s">
        <v>13969</v>
      </c>
      <c r="D3879" s="91"/>
      <c r="E3879" s="92"/>
      <c r="F3879" s="92"/>
      <c r="G3879" s="92"/>
      <c r="H3879" s="68">
        <v>2</v>
      </c>
      <c r="I3879" s="68"/>
    </row>
    <row r="3880" spans="2:9" x14ac:dyDescent="0.3">
      <c r="B3880" s="89" t="s">
        <v>13970</v>
      </c>
      <c r="C3880" s="90" t="s">
        <v>13971</v>
      </c>
      <c r="D3880" s="91"/>
      <c r="E3880" s="92"/>
      <c r="F3880" s="92"/>
      <c r="G3880" s="92"/>
      <c r="H3880" s="68">
        <v>5</v>
      </c>
      <c r="I3880" s="68"/>
    </row>
    <row r="3881" spans="2:9" x14ac:dyDescent="0.3">
      <c r="B3881" s="89" t="s">
        <v>13972</v>
      </c>
      <c r="C3881" s="90" t="s">
        <v>13973</v>
      </c>
      <c r="D3881" s="91" t="s">
        <v>6249</v>
      </c>
      <c r="E3881" s="92">
        <v>946.25</v>
      </c>
      <c r="F3881" s="92">
        <v>10.92</v>
      </c>
      <c r="G3881" s="92">
        <v>957.17</v>
      </c>
      <c r="H3881" s="68">
        <v>9</v>
      </c>
      <c r="I3881" s="68"/>
    </row>
    <row r="3882" spans="2:9" x14ac:dyDescent="0.3">
      <c r="B3882" s="89" t="s">
        <v>13974</v>
      </c>
      <c r="C3882" s="90" t="s">
        <v>13975</v>
      </c>
      <c r="D3882" s="91" t="s">
        <v>6249</v>
      </c>
      <c r="E3882" s="92">
        <v>10245.34</v>
      </c>
      <c r="F3882" s="92"/>
      <c r="G3882" s="92">
        <v>10245.34</v>
      </c>
      <c r="H3882" s="68">
        <v>9</v>
      </c>
      <c r="I3882" s="68"/>
    </row>
    <row r="3883" spans="2:9" x14ac:dyDescent="0.3">
      <c r="B3883" s="89" t="s">
        <v>13976</v>
      </c>
      <c r="C3883" s="90" t="s">
        <v>13977</v>
      </c>
      <c r="D3883" s="91" t="s">
        <v>6560</v>
      </c>
      <c r="E3883" s="92">
        <v>193.54</v>
      </c>
      <c r="F3883" s="92">
        <v>36.39</v>
      </c>
      <c r="G3883" s="92">
        <v>229.93</v>
      </c>
      <c r="H3883" s="68">
        <v>9</v>
      </c>
      <c r="I3883" s="68"/>
    </row>
    <row r="3884" spans="2:9" ht="28.8" x14ac:dyDescent="0.3">
      <c r="B3884" s="89" t="s">
        <v>13978</v>
      </c>
      <c r="C3884" s="90" t="s">
        <v>13979</v>
      </c>
      <c r="D3884" s="91" t="s">
        <v>6560</v>
      </c>
      <c r="E3884" s="92">
        <v>2782.44</v>
      </c>
      <c r="F3884" s="92"/>
      <c r="G3884" s="92">
        <v>2782.44</v>
      </c>
      <c r="H3884" s="68">
        <v>9</v>
      </c>
      <c r="I3884" s="68"/>
    </row>
    <row r="3885" spans="2:9" ht="28.8" x14ac:dyDescent="0.3">
      <c r="B3885" s="89" t="s">
        <v>13980</v>
      </c>
      <c r="C3885" s="90" t="s">
        <v>13981</v>
      </c>
      <c r="D3885" s="91" t="s">
        <v>6560</v>
      </c>
      <c r="E3885" s="92">
        <v>5653.13</v>
      </c>
      <c r="F3885" s="92"/>
      <c r="G3885" s="92">
        <v>5653.13</v>
      </c>
      <c r="H3885" s="68">
        <v>9</v>
      </c>
      <c r="I3885" s="68"/>
    </row>
    <row r="3886" spans="2:9" x14ac:dyDescent="0.3">
      <c r="B3886" s="89" t="s">
        <v>13982</v>
      </c>
      <c r="C3886" s="90" t="s">
        <v>13983</v>
      </c>
      <c r="D3886" s="91" t="s">
        <v>6560</v>
      </c>
      <c r="E3886" s="92">
        <v>1190.6500000000001</v>
      </c>
      <c r="F3886" s="92">
        <v>90.98</v>
      </c>
      <c r="G3886" s="92">
        <v>1281.6300000000001</v>
      </c>
      <c r="H3886" s="68">
        <v>9</v>
      </c>
      <c r="I3886" s="68"/>
    </row>
    <row r="3887" spans="2:9" x14ac:dyDescent="0.3">
      <c r="B3887" s="89" t="s">
        <v>13984</v>
      </c>
      <c r="C3887" s="90" t="s">
        <v>13985</v>
      </c>
      <c r="D3887" s="91" t="s">
        <v>6249</v>
      </c>
      <c r="E3887" s="92">
        <v>2574.9499999999998</v>
      </c>
      <c r="F3887" s="92">
        <v>10.92</v>
      </c>
      <c r="G3887" s="92">
        <v>2585.87</v>
      </c>
      <c r="H3887" s="68">
        <v>9</v>
      </c>
      <c r="I3887" s="68"/>
    </row>
    <row r="3888" spans="2:9" ht="28.8" x14ac:dyDescent="0.3">
      <c r="B3888" s="89" t="s">
        <v>13986</v>
      </c>
      <c r="C3888" s="90" t="s">
        <v>13987</v>
      </c>
      <c r="D3888" s="91" t="s">
        <v>6560</v>
      </c>
      <c r="E3888" s="92">
        <v>2545.04</v>
      </c>
      <c r="F3888" s="92">
        <v>497.62</v>
      </c>
      <c r="G3888" s="92">
        <v>3042.66</v>
      </c>
      <c r="H3888" s="68">
        <v>9</v>
      </c>
      <c r="I3888" s="68"/>
    </row>
    <row r="3889" spans="2:9" x14ac:dyDescent="0.3">
      <c r="B3889" s="89" t="s">
        <v>13988</v>
      </c>
      <c r="C3889" s="90" t="s">
        <v>13989</v>
      </c>
      <c r="D3889" s="91"/>
      <c r="E3889" s="92"/>
      <c r="F3889" s="92"/>
      <c r="G3889" s="92"/>
      <c r="H3889" s="68">
        <v>5</v>
      </c>
      <c r="I3889" s="68"/>
    </row>
    <row r="3890" spans="2:9" ht="28.8" x14ac:dyDescent="0.3">
      <c r="B3890" s="89" t="s">
        <v>13990</v>
      </c>
      <c r="C3890" s="90" t="s">
        <v>13991</v>
      </c>
      <c r="D3890" s="91" t="s">
        <v>6249</v>
      </c>
      <c r="E3890" s="92">
        <v>3884.64</v>
      </c>
      <c r="F3890" s="92">
        <v>820.64</v>
      </c>
      <c r="G3890" s="92">
        <v>4705.28</v>
      </c>
      <c r="H3890" s="68">
        <v>9</v>
      </c>
      <c r="I3890" s="68"/>
    </row>
    <row r="3891" spans="2:9" x14ac:dyDescent="0.3">
      <c r="B3891" s="89" t="s">
        <v>13992</v>
      </c>
      <c r="C3891" s="90" t="s">
        <v>13993</v>
      </c>
      <c r="D3891" s="91" t="s">
        <v>6249</v>
      </c>
      <c r="E3891" s="92">
        <v>703.78</v>
      </c>
      <c r="F3891" s="92">
        <v>256.45</v>
      </c>
      <c r="G3891" s="92">
        <v>960.23</v>
      </c>
      <c r="H3891" s="68">
        <v>9</v>
      </c>
      <c r="I3891" s="68"/>
    </row>
    <row r="3892" spans="2:9" x14ac:dyDescent="0.3">
      <c r="B3892" s="89" t="s">
        <v>13994</v>
      </c>
      <c r="C3892" s="90" t="s">
        <v>13995</v>
      </c>
      <c r="D3892" s="91" t="s">
        <v>6249</v>
      </c>
      <c r="E3892" s="92">
        <v>1148.8399999999999</v>
      </c>
      <c r="F3892" s="92">
        <v>256.45</v>
      </c>
      <c r="G3892" s="92">
        <v>1405.29</v>
      </c>
      <c r="H3892" s="68">
        <v>9</v>
      </c>
      <c r="I3892" s="68"/>
    </row>
    <row r="3893" spans="2:9" x14ac:dyDescent="0.3">
      <c r="B3893" s="89" t="s">
        <v>13996</v>
      </c>
      <c r="C3893" s="90" t="s">
        <v>13997</v>
      </c>
      <c r="D3893" s="91" t="s">
        <v>6249</v>
      </c>
      <c r="E3893" s="92">
        <v>1039.6400000000001</v>
      </c>
      <c r="F3893" s="92">
        <v>256.45</v>
      </c>
      <c r="G3893" s="92">
        <v>1296.0899999999999</v>
      </c>
      <c r="H3893" s="68">
        <v>9</v>
      </c>
      <c r="I3893" s="68"/>
    </row>
    <row r="3894" spans="2:9" x14ac:dyDescent="0.3">
      <c r="B3894" s="89" t="s">
        <v>13998</v>
      </c>
      <c r="C3894" s="90" t="s">
        <v>13999</v>
      </c>
      <c r="D3894" s="91" t="s">
        <v>6249</v>
      </c>
      <c r="E3894" s="92">
        <v>2259.1</v>
      </c>
      <c r="F3894" s="92">
        <v>512.9</v>
      </c>
      <c r="G3894" s="92">
        <v>2772</v>
      </c>
      <c r="H3894" s="68">
        <v>9</v>
      </c>
      <c r="I3894" s="68"/>
    </row>
    <row r="3895" spans="2:9" x14ac:dyDescent="0.3">
      <c r="B3895" s="89" t="s">
        <v>14000</v>
      </c>
      <c r="C3895" s="90" t="s">
        <v>14001</v>
      </c>
      <c r="D3895" s="91" t="s">
        <v>6249</v>
      </c>
      <c r="E3895" s="92">
        <v>925.7</v>
      </c>
      <c r="F3895" s="92">
        <v>8.18</v>
      </c>
      <c r="G3895" s="92">
        <v>933.88</v>
      </c>
      <c r="H3895" s="68">
        <v>9</v>
      </c>
      <c r="I3895" s="68"/>
    </row>
    <row r="3896" spans="2:9" x14ac:dyDescent="0.3">
      <c r="B3896" s="89" t="s">
        <v>14002</v>
      </c>
      <c r="C3896" s="90" t="s">
        <v>14003</v>
      </c>
      <c r="D3896" s="91" t="s">
        <v>6249</v>
      </c>
      <c r="E3896" s="92">
        <v>9.82</v>
      </c>
      <c r="F3896" s="92">
        <v>18.2</v>
      </c>
      <c r="G3896" s="92">
        <v>28.02</v>
      </c>
      <c r="H3896" s="68">
        <v>9</v>
      </c>
      <c r="I3896" s="68"/>
    </row>
    <row r="3897" spans="2:9" ht="28.8" x14ac:dyDescent="0.3">
      <c r="B3897" s="89" t="s">
        <v>14004</v>
      </c>
      <c r="C3897" s="90" t="s">
        <v>14005</v>
      </c>
      <c r="D3897" s="91" t="s">
        <v>6249</v>
      </c>
      <c r="E3897" s="92">
        <v>1283.43</v>
      </c>
      <c r="F3897" s="92">
        <v>145.56</v>
      </c>
      <c r="G3897" s="92">
        <v>1428.99</v>
      </c>
      <c r="H3897" s="68">
        <v>9</v>
      </c>
      <c r="I3897" s="68"/>
    </row>
    <row r="3898" spans="2:9" x14ac:dyDescent="0.3">
      <c r="B3898" s="89" t="s">
        <v>14006</v>
      </c>
      <c r="C3898" s="90" t="s">
        <v>14007</v>
      </c>
      <c r="D3898" s="91" t="s">
        <v>6249</v>
      </c>
      <c r="E3898" s="92">
        <v>172.91</v>
      </c>
      <c r="F3898" s="92">
        <v>36.39</v>
      </c>
      <c r="G3898" s="92">
        <v>209.3</v>
      </c>
      <c r="H3898" s="68">
        <v>9</v>
      </c>
      <c r="I3898" s="68"/>
    </row>
    <row r="3899" spans="2:9" x14ac:dyDescent="0.3">
      <c r="B3899" s="89" t="s">
        <v>14008</v>
      </c>
      <c r="C3899" s="90" t="s">
        <v>14009</v>
      </c>
      <c r="D3899" s="91" t="s">
        <v>6249</v>
      </c>
      <c r="E3899" s="92">
        <v>449.5</v>
      </c>
      <c r="F3899" s="92">
        <v>10.92</v>
      </c>
      <c r="G3899" s="92">
        <v>460.42</v>
      </c>
      <c r="H3899" s="68">
        <v>9</v>
      </c>
      <c r="I3899" s="68"/>
    </row>
    <row r="3900" spans="2:9" ht="28.8" x14ac:dyDescent="0.3">
      <c r="B3900" s="89" t="s">
        <v>14010</v>
      </c>
      <c r="C3900" s="90" t="s">
        <v>14011</v>
      </c>
      <c r="D3900" s="91" t="s">
        <v>6249</v>
      </c>
      <c r="E3900" s="92">
        <v>891.9</v>
      </c>
      <c r="F3900" s="92">
        <v>150.62</v>
      </c>
      <c r="G3900" s="92">
        <v>1042.52</v>
      </c>
      <c r="H3900" s="68">
        <v>9</v>
      </c>
      <c r="I3900" s="68"/>
    </row>
    <row r="3901" spans="2:9" x14ac:dyDescent="0.3">
      <c r="B3901" s="89" t="s">
        <v>14012</v>
      </c>
      <c r="C3901" s="90" t="s">
        <v>14013</v>
      </c>
      <c r="D3901" s="91" t="s">
        <v>6249</v>
      </c>
      <c r="E3901" s="92">
        <v>3369.98</v>
      </c>
      <c r="F3901" s="92">
        <v>150.62</v>
      </c>
      <c r="G3901" s="92">
        <v>3520.6</v>
      </c>
      <c r="H3901" s="68">
        <v>9</v>
      </c>
      <c r="I3901" s="68"/>
    </row>
    <row r="3902" spans="2:9" x14ac:dyDescent="0.3">
      <c r="B3902" s="89" t="s">
        <v>14014</v>
      </c>
      <c r="C3902" s="90" t="s">
        <v>14015</v>
      </c>
      <c r="D3902" s="91" t="s">
        <v>6249</v>
      </c>
      <c r="E3902" s="92">
        <v>9639.41</v>
      </c>
      <c r="F3902" s="92">
        <v>150.62</v>
      </c>
      <c r="G3902" s="92">
        <v>9790.0300000000007</v>
      </c>
      <c r="H3902" s="68">
        <v>9</v>
      </c>
      <c r="I3902" s="68"/>
    </row>
    <row r="3903" spans="2:9" x14ac:dyDescent="0.3">
      <c r="B3903" s="89" t="s">
        <v>14016</v>
      </c>
      <c r="C3903" s="90" t="s">
        <v>14017</v>
      </c>
      <c r="D3903" s="91" t="s">
        <v>6249</v>
      </c>
      <c r="E3903" s="92">
        <v>1213.01</v>
      </c>
      <c r="F3903" s="92">
        <v>2.73</v>
      </c>
      <c r="G3903" s="92">
        <v>1215.74</v>
      </c>
      <c r="H3903" s="68">
        <v>9</v>
      </c>
      <c r="I3903" s="68"/>
    </row>
    <row r="3904" spans="2:9" ht="28.8" x14ac:dyDescent="0.3">
      <c r="B3904" s="89" t="s">
        <v>14018</v>
      </c>
      <c r="C3904" s="90" t="s">
        <v>14019</v>
      </c>
      <c r="D3904" s="91" t="s">
        <v>6560</v>
      </c>
      <c r="E3904" s="92">
        <v>9867.7800000000007</v>
      </c>
      <c r="F3904" s="92">
        <v>194.78</v>
      </c>
      <c r="G3904" s="92">
        <v>10062.56</v>
      </c>
      <c r="H3904" s="68">
        <v>9</v>
      </c>
      <c r="I3904" s="68"/>
    </row>
    <row r="3905" spans="2:9" ht="28.8" x14ac:dyDescent="0.3">
      <c r="B3905" s="89" t="s">
        <v>14020</v>
      </c>
      <c r="C3905" s="90" t="s">
        <v>14021</v>
      </c>
      <c r="D3905" s="91" t="s">
        <v>6560</v>
      </c>
      <c r="E3905" s="92">
        <v>14916.45</v>
      </c>
      <c r="F3905" s="92">
        <v>194.78</v>
      </c>
      <c r="G3905" s="92">
        <v>15111.23</v>
      </c>
      <c r="H3905" s="68">
        <v>9</v>
      </c>
      <c r="I3905" s="68"/>
    </row>
    <row r="3906" spans="2:9" ht="28.8" x14ac:dyDescent="0.3">
      <c r="B3906" s="89" t="s">
        <v>14022</v>
      </c>
      <c r="C3906" s="90" t="s">
        <v>14023</v>
      </c>
      <c r="D3906" s="91" t="s">
        <v>6249</v>
      </c>
      <c r="E3906" s="92">
        <v>1175.75</v>
      </c>
      <c r="F3906" s="92">
        <v>129.85</v>
      </c>
      <c r="G3906" s="92">
        <v>1305.5999999999999</v>
      </c>
      <c r="H3906" s="68">
        <v>9</v>
      </c>
      <c r="I3906" s="68"/>
    </row>
    <row r="3907" spans="2:9" ht="43.2" x14ac:dyDescent="0.3">
      <c r="B3907" s="89" t="s">
        <v>14024</v>
      </c>
      <c r="C3907" s="90" t="s">
        <v>14025</v>
      </c>
      <c r="D3907" s="91" t="s">
        <v>6249</v>
      </c>
      <c r="E3907" s="92">
        <v>1485.54</v>
      </c>
      <c r="F3907" s="92">
        <v>194.78</v>
      </c>
      <c r="G3907" s="92">
        <v>1680.32</v>
      </c>
      <c r="H3907" s="68">
        <v>9</v>
      </c>
      <c r="I3907" s="68"/>
    </row>
    <row r="3908" spans="2:9" ht="43.2" x14ac:dyDescent="0.3">
      <c r="B3908" s="89" t="s">
        <v>14026</v>
      </c>
      <c r="C3908" s="90" t="s">
        <v>14027</v>
      </c>
      <c r="D3908" s="91" t="s">
        <v>6249</v>
      </c>
      <c r="E3908" s="92">
        <v>3633.51</v>
      </c>
      <c r="F3908" s="92">
        <v>256.45</v>
      </c>
      <c r="G3908" s="92">
        <v>3889.96</v>
      </c>
      <c r="H3908" s="68">
        <v>9</v>
      </c>
      <c r="I3908" s="68"/>
    </row>
    <row r="3909" spans="2:9" x14ac:dyDescent="0.3">
      <c r="B3909" s="89" t="s">
        <v>14028</v>
      </c>
      <c r="C3909" s="90" t="s">
        <v>14029</v>
      </c>
      <c r="D3909" s="91"/>
      <c r="E3909" s="92"/>
      <c r="F3909" s="92"/>
      <c r="G3909" s="92"/>
      <c r="H3909" s="68">
        <v>5</v>
      </c>
      <c r="I3909" s="68"/>
    </row>
    <row r="3910" spans="2:9" x14ac:dyDescent="0.3">
      <c r="B3910" s="89" t="s">
        <v>14030</v>
      </c>
      <c r="C3910" s="90" t="s">
        <v>14031</v>
      </c>
      <c r="D3910" s="91" t="s">
        <v>6249</v>
      </c>
      <c r="E3910" s="92">
        <v>17.989999999999998</v>
      </c>
      <c r="F3910" s="92">
        <v>10.25</v>
      </c>
      <c r="G3910" s="92">
        <v>28.24</v>
      </c>
      <c r="H3910" s="68">
        <v>9</v>
      </c>
      <c r="I3910" s="68"/>
    </row>
    <row r="3911" spans="2:9" x14ac:dyDescent="0.3">
      <c r="B3911" s="89" t="s">
        <v>14032</v>
      </c>
      <c r="C3911" s="90" t="s">
        <v>14033</v>
      </c>
      <c r="D3911" s="91" t="s">
        <v>6249</v>
      </c>
      <c r="E3911" s="92">
        <v>30.62</v>
      </c>
      <c r="F3911" s="92">
        <v>10.25</v>
      </c>
      <c r="G3911" s="92">
        <v>40.869999999999997</v>
      </c>
      <c r="H3911" s="68">
        <v>9</v>
      </c>
      <c r="I3911" s="68"/>
    </row>
    <row r="3912" spans="2:9" x14ac:dyDescent="0.3">
      <c r="B3912" s="89" t="s">
        <v>14034</v>
      </c>
      <c r="C3912" s="90" t="s">
        <v>14035</v>
      </c>
      <c r="D3912" s="91" t="s">
        <v>6249</v>
      </c>
      <c r="E3912" s="92"/>
      <c r="F3912" s="92">
        <v>150.62</v>
      </c>
      <c r="G3912" s="92">
        <v>150.62</v>
      </c>
      <c r="H3912" s="68">
        <v>9</v>
      </c>
      <c r="I3912" s="68"/>
    </row>
    <row r="3913" spans="2:9" x14ac:dyDescent="0.3">
      <c r="B3913" s="89" t="s">
        <v>14036</v>
      </c>
      <c r="C3913" s="90" t="s">
        <v>14037</v>
      </c>
      <c r="D3913" s="91" t="s">
        <v>6249</v>
      </c>
      <c r="E3913" s="92"/>
      <c r="F3913" s="92">
        <v>150.62</v>
      </c>
      <c r="G3913" s="92">
        <v>150.62</v>
      </c>
      <c r="H3913" s="68">
        <v>9</v>
      </c>
      <c r="I3913" s="68"/>
    </row>
    <row r="3914" spans="2:9" ht="28.8" x14ac:dyDescent="0.3">
      <c r="B3914" s="89" t="s">
        <v>14038</v>
      </c>
      <c r="C3914" s="90" t="s">
        <v>14039</v>
      </c>
      <c r="D3914" s="91" t="s">
        <v>6249</v>
      </c>
      <c r="E3914" s="92">
        <v>14014.14</v>
      </c>
      <c r="F3914" s="92">
        <v>13.64</v>
      </c>
      <c r="G3914" s="92">
        <v>14027.78</v>
      </c>
      <c r="H3914" s="68">
        <v>9</v>
      </c>
      <c r="I3914" s="68"/>
    </row>
    <row r="3915" spans="2:9" x14ac:dyDescent="0.3">
      <c r="B3915" s="89" t="s">
        <v>14040</v>
      </c>
      <c r="C3915" s="90" t="s">
        <v>14041</v>
      </c>
      <c r="D3915" s="91" t="s">
        <v>6249</v>
      </c>
      <c r="E3915" s="92">
        <v>2355.31</v>
      </c>
      <c r="F3915" s="92">
        <v>13.64</v>
      </c>
      <c r="G3915" s="92">
        <v>2368.9499999999998</v>
      </c>
      <c r="H3915" s="68">
        <v>9</v>
      </c>
      <c r="I3915" s="68"/>
    </row>
    <row r="3916" spans="2:9" ht="28.8" x14ac:dyDescent="0.3">
      <c r="B3916" s="89" t="s">
        <v>14042</v>
      </c>
      <c r="C3916" s="90" t="s">
        <v>14043</v>
      </c>
      <c r="D3916" s="91"/>
      <c r="E3916" s="92"/>
      <c r="F3916" s="92"/>
      <c r="G3916" s="92"/>
      <c r="H3916" s="68">
        <v>2</v>
      </c>
      <c r="I3916" s="68"/>
    </row>
    <row r="3917" spans="2:9" x14ac:dyDescent="0.3">
      <c r="B3917" s="89" t="s">
        <v>14044</v>
      </c>
      <c r="C3917" s="90" t="s">
        <v>14045</v>
      </c>
      <c r="D3917" s="91"/>
      <c r="E3917" s="92"/>
      <c r="F3917" s="92"/>
      <c r="G3917" s="92"/>
      <c r="H3917" s="68">
        <v>5</v>
      </c>
      <c r="I3917" s="68"/>
    </row>
    <row r="3918" spans="2:9" x14ac:dyDescent="0.3">
      <c r="B3918" s="89" t="s">
        <v>14046</v>
      </c>
      <c r="C3918" s="90" t="s">
        <v>14047</v>
      </c>
      <c r="D3918" s="91" t="s">
        <v>6249</v>
      </c>
      <c r="E3918" s="92">
        <v>1403.49</v>
      </c>
      <c r="F3918" s="92">
        <v>64.319999999999993</v>
      </c>
      <c r="G3918" s="92">
        <v>1467.81</v>
      </c>
      <c r="H3918" s="68">
        <v>9</v>
      </c>
      <c r="I3918" s="68"/>
    </row>
    <row r="3919" spans="2:9" x14ac:dyDescent="0.3">
      <c r="B3919" s="89" t="s">
        <v>14048</v>
      </c>
      <c r="C3919" s="90" t="s">
        <v>14049</v>
      </c>
      <c r="D3919" s="91" t="s">
        <v>6301</v>
      </c>
      <c r="E3919" s="92">
        <v>845.59</v>
      </c>
      <c r="F3919" s="92">
        <v>7.26</v>
      </c>
      <c r="G3919" s="92">
        <v>852.85</v>
      </c>
      <c r="H3919" s="68">
        <v>9</v>
      </c>
      <c r="I3919" s="68"/>
    </row>
    <row r="3920" spans="2:9" ht="28.8" x14ac:dyDescent="0.3">
      <c r="B3920" s="89" t="s">
        <v>14050</v>
      </c>
      <c r="C3920" s="90" t="s">
        <v>14051</v>
      </c>
      <c r="D3920" s="91" t="s">
        <v>6301</v>
      </c>
      <c r="E3920" s="92">
        <v>1990.57</v>
      </c>
      <c r="F3920" s="92">
        <v>7.26</v>
      </c>
      <c r="G3920" s="92">
        <v>1997.83</v>
      </c>
      <c r="H3920" s="68">
        <v>9</v>
      </c>
      <c r="I3920" s="68"/>
    </row>
    <row r="3921" spans="2:9" x14ac:dyDescent="0.3">
      <c r="B3921" s="89" t="s">
        <v>14052</v>
      </c>
      <c r="C3921" s="90" t="s">
        <v>14053</v>
      </c>
      <c r="D3921" s="91" t="s">
        <v>6249</v>
      </c>
      <c r="E3921" s="92">
        <v>785.33</v>
      </c>
      <c r="F3921" s="92">
        <v>3.63</v>
      </c>
      <c r="G3921" s="92">
        <v>788.96</v>
      </c>
      <c r="H3921" s="68">
        <v>9</v>
      </c>
      <c r="I3921" s="68"/>
    </row>
    <row r="3922" spans="2:9" ht="28.8" x14ac:dyDescent="0.3">
      <c r="B3922" s="89" t="s">
        <v>14054</v>
      </c>
      <c r="C3922" s="90" t="s">
        <v>14055</v>
      </c>
      <c r="D3922" s="91" t="s">
        <v>6249</v>
      </c>
      <c r="E3922" s="92">
        <v>18626.75</v>
      </c>
      <c r="F3922" s="92">
        <v>129.75</v>
      </c>
      <c r="G3922" s="92">
        <v>18756.5</v>
      </c>
      <c r="H3922" s="68">
        <v>9</v>
      </c>
      <c r="I3922" s="68"/>
    </row>
    <row r="3923" spans="2:9" x14ac:dyDescent="0.3">
      <c r="B3923" s="89" t="s">
        <v>14056</v>
      </c>
      <c r="C3923" s="90" t="s">
        <v>14057</v>
      </c>
      <c r="D3923" s="91" t="s">
        <v>6301</v>
      </c>
      <c r="E3923" s="92">
        <v>1684.34</v>
      </c>
      <c r="F3923" s="92">
        <v>23.34</v>
      </c>
      <c r="G3923" s="92">
        <v>1707.68</v>
      </c>
      <c r="H3923" s="68">
        <v>9</v>
      </c>
      <c r="I3923" s="68"/>
    </row>
    <row r="3924" spans="2:9" ht="28.8" x14ac:dyDescent="0.3">
      <c r="B3924" s="89" t="s">
        <v>14058</v>
      </c>
      <c r="C3924" s="90" t="s">
        <v>14059</v>
      </c>
      <c r="D3924" s="91" t="s">
        <v>6249</v>
      </c>
      <c r="E3924" s="92">
        <v>88643.4</v>
      </c>
      <c r="F3924" s="92"/>
      <c r="G3924" s="92">
        <v>88643.4</v>
      </c>
      <c r="H3924" s="68">
        <v>9</v>
      </c>
      <c r="I3924" s="68"/>
    </row>
    <row r="3925" spans="2:9" ht="28.8" x14ac:dyDescent="0.3">
      <c r="B3925" s="89" t="s">
        <v>14060</v>
      </c>
      <c r="C3925" s="90" t="s">
        <v>14061</v>
      </c>
      <c r="D3925" s="91" t="s">
        <v>6249</v>
      </c>
      <c r="E3925" s="92">
        <v>46539.56</v>
      </c>
      <c r="F3925" s="92">
        <v>210.81</v>
      </c>
      <c r="G3925" s="92">
        <v>46750.37</v>
      </c>
      <c r="H3925" s="68">
        <v>9</v>
      </c>
      <c r="I3925" s="68"/>
    </row>
    <row r="3926" spans="2:9" ht="28.8" x14ac:dyDescent="0.3">
      <c r="B3926" s="89" t="s">
        <v>14062</v>
      </c>
      <c r="C3926" s="90" t="s">
        <v>14063</v>
      </c>
      <c r="D3926" s="91" t="s">
        <v>6560</v>
      </c>
      <c r="E3926" s="92">
        <v>399721.81</v>
      </c>
      <c r="F3926" s="92"/>
      <c r="G3926" s="92">
        <v>399721.81</v>
      </c>
      <c r="H3926" s="68">
        <v>9</v>
      </c>
      <c r="I3926" s="68"/>
    </row>
    <row r="3927" spans="2:9" ht="43.2" x14ac:dyDescent="0.3">
      <c r="B3927" s="89" t="s">
        <v>14064</v>
      </c>
      <c r="C3927" s="90" t="s">
        <v>14065</v>
      </c>
      <c r="D3927" s="91" t="s">
        <v>6560</v>
      </c>
      <c r="E3927" s="92">
        <v>5073.09</v>
      </c>
      <c r="F3927" s="92">
        <v>46817.02</v>
      </c>
      <c r="G3927" s="92">
        <v>51890.11</v>
      </c>
      <c r="H3927" s="68">
        <v>9</v>
      </c>
      <c r="I3927" s="68"/>
    </row>
    <row r="3928" spans="2:9" ht="43.2" x14ac:dyDescent="0.3">
      <c r="B3928" s="89" t="s">
        <v>14066</v>
      </c>
      <c r="C3928" s="90" t="s">
        <v>14067</v>
      </c>
      <c r="D3928" s="91" t="s">
        <v>6560</v>
      </c>
      <c r="E3928" s="92">
        <v>7021.84</v>
      </c>
      <c r="F3928" s="92">
        <v>56510.98</v>
      </c>
      <c r="G3928" s="92">
        <v>63532.82</v>
      </c>
      <c r="H3928" s="68">
        <v>9</v>
      </c>
      <c r="I3928" s="68"/>
    </row>
    <row r="3929" spans="2:9" x14ac:dyDescent="0.3">
      <c r="B3929" s="89" t="s">
        <v>14068</v>
      </c>
      <c r="C3929" s="90" t="s">
        <v>14069</v>
      </c>
      <c r="D3929" s="91"/>
      <c r="E3929" s="92"/>
      <c r="F3929" s="92"/>
      <c r="G3929" s="92"/>
      <c r="H3929" s="68">
        <v>2</v>
      </c>
      <c r="I3929" s="68"/>
    </row>
    <row r="3930" spans="2:9" x14ac:dyDescent="0.3">
      <c r="B3930" s="89" t="s">
        <v>14070</v>
      </c>
      <c r="C3930" s="90" t="s">
        <v>14071</v>
      </c>
      <c r="D3930" s="91"/>
      <c r="E3930" s="92"/>
      <c r="F3930" s="92"/>
      <c r="G3930" s="92"/>
      <c r="H3930" s="68">
        <v>5</v>
      </c>
      <c r="I3930" s="68"/>
    </row>
    <row r="3931" spans="2:9" x14ac:dyDescent="0.3">
      <c r="B3931" s="89" t="s">
        <v>14072</v>
      </c>
      <c r="C3931" s="90" t="s">
        <v>14073</v>
      </c>
      <c r="D3931" s="91" t="s">
        <v>6249</v>
      </c>
      <c r="E3931" s="92">
        <v>1314.52</v>
      </c>
      <c r="F3931" s="92">
        <v>218.2</v>
      </c>
      <c r="G3931" s="92">
        <v>1532.72</v>
      </c>
      <c r="H3931" s="68">
        <v>9</v>
      </c>
      <c r="I3931" s="68"/>
    </row>
    <row r="3932" spans="2:9" x14ac:dyDescent="0.3">
      <c r="B3932" s="89" t="s">
        <v>14074</v>
      </c>
      <c r="C3932" s="90" t="s">
        <v>14075</v>
      </c>
      <c r="D3932" s="91" t="s">
        <v>6249</v>
      </c>
      <c r="E3932" s="92">
        <v>1109.92</v>
      </c>
      <c r="F3932" s="92">
        <v>218.2</v>
      </c>
      <c r="G3932" s="92">
        <v>1328.12</v>
      </c>
      <c r="H3932" s="68">
        <v>9</v>
      </c>
      <c r="I3932" s="68"/>
    </row>
    <row r="3933" spans="2:9" x14ac:dyDescent="0.3">
      <c r="B3933" s="89" t="s">
        <v>14076</v>
      </c>
      <c r="C3933" s="90" t="s">
        <v>14077</v>
      </c>
      <c r="D3933" s="91" t="s">
        <v>6249</v>
      </c>
      <c r="E3933" s="92">
        <v>1622.5</v>
      </c>
      <c r="F3933" s="92">
        <v>218.2</v>
      </c>
      <c r="G3933" s="92">
        <v>1840.7</v>
      </c>
      <c r="H3933" s="68">
        <v>9</v>
      </c>
      <c r="I3933" s="68"/>
    </row>
    <row r="3934" spans="2:9" x14ac:dyDescent="0.3">
      <c r="B3934" s="89" t="s">
        <v>14078</v>
      </c>
      <c r="C3934" s="90" t="s">
        <v>14079</v>
      </c>
      <c r="D3934" s="91" t="s">
        <v>6249</v>
      </c>
      <c r="E3934" s="92">
        <v>1791.33</v>
      </c>
      <c r="F3934" s="92">
        <v>218.2</v>
      </c>
      <c r="G3934" s="92">
        <v>2009.53</v>
      </c>
      <c r="H3934" s="68">
        <v>9</v>
      </c>
      <c r="I3934" s="68"/>
    </row>
    <row r="3935" spans="2:9" x14ac:dyDescent="0.3">
      <c r="B3935" s="89" t="s">
        <v>14080</v>
      </c>
      <c r="C3935" s="90" t="s">
        <v>14081</v>
      </c>
      <c r="D3935" s="91" t="s">
        <v>6249</v>
      </c>
      <c r="E3935" s="92">
        <v>1304.9100000000001</v>
      </c>
      <c r="F3935" s="92">
        <v>218.2</v>
      </c>
      <c r="G3935" s="92">
        <v>1523.11</v>
      </c>
      <c r="H3935" s="68">
        <v>9</v>
      </c>
      <c r="I3935" s="68"/>
    </row>
    <row r="3936" spans="2:9" x14ac:dyDescent="0.3">
      <c r="B3936" s="89" t="s">
        <v>14082</v>
      </c>
      <c r="C3936" s="90" t="s">
        <v>14083</v>
      </c>
      <c r="D3936" s="91" t="s">
        <v>6249</v>
      </c>
      <c r="E3936" s="92">
        <v>1543.97</v>
      </c>
      <c r="F3936" s="92">
        <v>218.2</v>
      </c>
      <c r="G3936" s="92">
        <v>1762.17</v>
      </c>
      <c r="H3936" s="68">
        <v>9</v>
      </c>
      <c r="I3936" s="68"/>
    </row>
    <row r="3937" spans="2:9" x14ac:dyDescent="0.3">
      <c r="B3937" s="89" t="s">
        <v>14084</v>
      </c>
      <c r="C3937" s="90" t="s">
        <v>14085</v>
      </c>
      <c r="D3937" s="91" t="s">
        <v>6249</v>
      </c>
      <c r="E3937" s="92">
        <v>1761.51</v>
      </c>
      <c r="F3937" s="92">
        <v>218.2</v>
      </c>
      <c r="G3937" s="92">
        <v>1979.71</v>
      </c>
      <c r="H3937" s="68">
        <v>9</v>
      </c>
      <c r="I3937" s="68"/>
    </row>
    <row r="3938" spans="2:9" x14ac:dyDescent="0.3">
      <c r="B3938" s="89" t="s">
        <v>14086</v>
      </c>
      <c r="C3938" s="90" t="s">
        <v>14087</v>
      </c>
      <c r="D3938" s="91" t="s">
        <v>6249</v>
      </c>
      <c r="E3938" s="92">
        <v>2136.5700000000002</v>
      </c>
      <c r="F3938" s="92">
        <v>218.2</v>
      </c>
      <c r="G3938" s="92">
        <v>2354.77</v>
      </c>
      <c r="H3938" s="68">
        <v>9</v>
      </c>
      <c r="I3938" s="68"/>
    </row>
    <row r="3939" spans="2:9" x14ac:dyDescent="0.3">
      <c r="B3939" s="89" t="s">
        <v>14088</v>
      </c>
      <c r="C3939" s="90" t="s">
        <v>14089</v>
      </c>
      <c r="D3939" s="91" t="s">
        <v>6249</v>
      </c>
      <c r="E3939" s="92">
        <v>2447.12</v>
      </c>
      <c r="F3939" s="92">
        <v>218.2</v>
      </c>
      <c r="G3939" s="92">
        <v>2665.32</v>
      </c>
      <c r="H3939" s="68">
        <v>9</v>
      </c>
      <c r="I3939" s="68"/>
    </row>
    <row r="3940" spans="2:9" x14ac:dyDescent="0.3">
      <c r="B3940" s="89" t="s">
        <v>14090</v>
      </c>
      <c r="C3940" s="90" t="s">
        <v>14091</v>
      </c>
      <c r="D3940" s="91" t="s">
        <v>6249</v>
      </c>
      <c r="E3940" s="92">
        <v>2727.94</v>
      </c>
      <c r="F3940" s="92">
        <v>218.2</v>
      </c>
      <c r="G3940" s="92">
        <v>2946.14</v>
      </c>
      <c r="H3940" s="68">
        <v>9</v>
      </c>
      <c r="I3940" s="68"/>
    </row>
    <row r="3941" spans="2:9" x14ac:dyDescent="0.3">
      <c r="B3941" s="89" t="s">
        <v>14092</v>
      </c>
      <c r="C3941" s="90" t="s">
        <v>14093</v>
      </c>
      <c r="D3941" s="91" t="s">
        <v>6249</v>
      </c>
      <c r="E3941" s="92">
        <v>2923.19</v>
      </c>
      <c r="F3941" s="92">
        <v>218.2</v>
      </c>
      <c r="G3941" s="92">
        <v>3141.39</v>
      </c>
      <c r="H3941" s="68">
        <v>9</v>
      </c>
      <c r="I3941" s="68"/>
    </row>
    <row r="3942" spans="2:9" x14ac:dyDescent="0.3">
      <c r="B3942" s="89" t="s">
        <v>14094</v>
      </c>
      <c r="C3942" s="90" t="s">
        <v>14095</v>
      </c>
      <c r="D3942" s="91" t="s">
        <v>6249</v>
      </c>
      <c r="E3942" s="92">
        <v>4099.16</v>
      </c>
      <c r="F3942" s="92">
        <v>218.2</v>
      </c>
      <c r="G3942" s="92">
        <v>4317.3599999999997</v>
      </c>
      <c r="H3942" s="68">
        <v>9</v>
      </c>
      <c r="I3942" s="68"/>
    </row>
    <row r="3943" spans="2:9" x14ac:dyDescent="0.3">
      <c r="B3943" s="89" t="s">
        <v>14096</v>
      </c>
      <c r="C3943" s="90" t="s">
        <v>14097</v>
      </c>
      <c r="D3943" s="91"/>
      <c r="E3943" s="92"/>
      <c r="F3943" s="92"/>
      <c r="G3943" s="92"/>
      <c r="H3943" s="68">
        <v>5</v>
      </c>
      <c r="I3943" s="68"/>
    </row>
    <row r="3944" spans="2:9" x14ac:dyDescent="0.3">
      <c r="B3944" s="89" t="s">
        <v>14098</v>
      </c>
      <c r="C3944" s="90" t="s">
        <v>14099</v>
      </c>
      <c r="D3944" s="91" t="s">
        <v>6249</v>
      </c>
      <c r="E3944" s="92">
        <v>508.95</v>
      </c>
      <c r="F3944" s="92">
        <v>130.9</v>
      </c>
      <c r="G3944" s="92">
        <v>639.85</v>
      </c>
      <c r="H3944" s="68">
        <v>9</v>
      </c>
      <c r="I3944" s="68"/>
    </row>
    <row r="3945" spans="2:9" x14ac:dyDescent="0.3">
      <c r="B3945" s="89" t="s">
        <v>14100</v>
      </c>
      <c r="C3945" s="90" t="s">
        <v>14101</v>
      </c>
      <c r="D3945" s="91" t="s">
        <v>6249</v>
      </c>
      <c r="E3945" s="92">
        <v>389.22</v>
      </c>
      <c r="F3945" s="92">
        <v>157.08000000000001</v>
      </c>
      <c r="G3945" s="92">
        <v>546.29999999999995</v>
      </c>
      <c r="H3945" s="68">
        <v>9</v>
      </c>
      <c r="I3945" s="68"/>
    </row>
    <row r="3946" spans="2:9" x14ac:dyDescent="0.3">
      <c r="B3946" s="89" t="s">
        <v>14102</v>
      </c>
      <c r="C3946" s="90" t="s">
        <v>14103</v>
      </c>
      <c r="D3946" s="91" t="s">
        <v>6249</v>
      </c>
      <c r="E3946" s="92">
        <v>832.14</v>
      </c>
      <c r="F3946" s="92">
        <v>157.08000000000001</v>
      </c>
      <c r="G3946" s="92">
        <v>989.22</v>
      </c>
      <c r="H3946" s="68">
        <v>9</v>
      </c>
      <c r="I3946" s="68"/>
    </row>
    <row r="3947" spans="2:9" x14ac:dyDescent="0.3">
      <c r="B3947" s="89" t="s">
        <v>14104</v>
      </c>
      <c r="C3947" s="90" t="s">
        <v>14105</v>
      </c>
      <c r="D3947" s="91" t="s">
        <v>6249</v>
      </c>
      <c r="E3947" s="92">
        <v>1042.0999999999999</v>
      </c>
      <c r="F3947" s="92">
        <v>235.62</v>
      </c>
      <c r="G3947" s="92">
        <v>1277.72</v>
      </c>
      <c r="H3947" s="68">
        <v>9</v>
      </c>
      <c r="I3947" s="68"/>
    </row>
    <row r="3948" spans="2:9" x14ac:dyDescent="0.3">
      <c r="B3948" s="89" t="s">
        <v>14106</v>
      </c>
      <c r="C3948" s="90" t="s">
        <v>14107</v>
      </c>
      <c r="D3948" s="91" t="s">
        <v>6249</v>
      </c>
      <c r="E3948" s="92">
        <v>1198.18</v>
      </c>
      <c r="F3948" s="92">
        <v>314.16000000000003</v>
      </c>
      <c r="G3948" s="92">
        <v>1512.34</v>
      </c>
      <c r="H3948" s="68">
        <v>9</v>
      </c>
      <c r="I3948" s="68"/>
    </row>
    <row r="3949" spans="2:9" x14ac:dyDescent="0.3">
      <c r="B3949" s="89" t="s">
        <v>14108</v>
      </c>
      <c r="C3949" s="90" t="s">
        <v>14109</v>
      </c>
      <c r="D3949" s="91" t="s">
        <v>6249</v>
      </c>
      <c r="E3949" s="92">
        <v>1849.43</v>
      </c>
      <c r="F3949" s="92">
        <v>235.62</v>
      </c>
      <c r="G3949" s="92">
        <v>2085.0500000000002</v>
      </c>
      <c r="H3949" s="68">
        <v>9</v>
      </c>
      <c r="I3949" s="68"/>
    </row>
    <row r="3950" spans="2:9" x14ac:dyDescent="0.3">
      <c r="B3950" s="89" t="s">
        <v>14110</v>
      </c>
      <c r="C3950" s="90" t="s">
        <v>14111</v>
      </c>
      <c r="D3950" s="91" t="s">
        <v>6249</v>
      </c>
      <c r="E3950" s="92">
        <v>943.29</v>
      </c>
      <c r="F3950" s="92">
        <v>235.62</v>
      </c>
      <c r="G3950" s="92">
        <v>1178.9100000000001</v>
      </c>
      <c r="H3950" s="68">
        <v>9</v>
      </c>
      <c r="I3950" s="68"/>
    </row>
    <row r="3951" spans="2:9" x14ac:dyDescent="0.3">
      <c r="B3951" s="89" t="s">
        <v>14112</v>
      </c>
      <c r="C3951" s="90" t="s">
        <v>14113</v>
      </c>
      <c r="D3951" s="91" t="s">
        <v>6249</v>
      </c>
      <c r="E3951" s="92">
        <v>1843.68</v>
      </c>
      <c r="F3951" s="92">
        <v>314.16000000000003</v>
      </c>
      <c r="G3951" s="92">
        <v>2157.84</v>
      </c>
      <c r="H3951" s="68">
        <v>9</v>
      </c>
      <c r="I3951" s="68"/>
    </row>
    <row r="3952" spans="2:9" x14ac:dyDescent="0.3">
      <c r="B3952" s="89" t="s">
        <v>14114</v>
      </c>
      <c r="C3952" s="90" t="s">
        <v>14115</v>
      </c>
      <c r="D3952" s="91" t="s">
        <v>6249</v>
      </c>
      <c r="E3952" s="92">
        <v>91.02</v>
      </c>
      <c r="F3952" s="92">
        <v>104.72</v>
      </c>
      <c r="G3952" s="92">
        <v>195.74</v>
      </c>
      <c r="H3952" s="68">
        <v>9</v>
      </c>
      <c r="I3952" s="68"/>
    </row>
    <row r="3953" spans="2:9" x14ac:dyDescent="0.3">
      <c r="B3953" s="89" t="s">
        <v>14116</v>
      </c>
      <c r="C3953" s="90" t="s">
        <v>14117</v>
      </c>
      <c r="D3953" s="91" t="s">
        <v>6249</v>
      </c>
      <c r="E3953" s="92">
        <v>98.36</v>
      </c>
      <c r="F3953" s="92">
        <v>104.72</v>
      </c>
      <c r="G3953" s="92">
        <v>203.08</v>
      </c>
      <c r="H3953" s="68">
        <v>9</v>
      </c>
      <c r="I3953" s="68"/>
    </row>
    <row r="3954" spans="2:9" x14ac:dyDescent="0.3">
      <c r="B3954" s="89" t="s">
        <v>14118</v>
      </c>
      <c r="C3954" s="90" t="s">
        <v>14119</v>
      </c>
      <c r="D3954" s="91" t="s">
        <v>6249</v>
      </c>
      <c r="E3954" s="92">
        <v>164.28</v>
      </c>
      <c r="F3954" s="92">
        <v>130.9</v>
      </c>
      <c r="G3954" s="92">
        <v>295.18</v>
      </c>
      <c r="H3954" s="68">
        <v>9</v>
      </c>
      <c r="I3954" s="68"/>
    </row>
    <row r="3955" spans="2:9" x14ac:dyDescent="0.3">
      <c r="B3955" s="89" t="s">
        <v>14120</v>
      </c>
      <c r="C3955" s="90" t="s">
        <v>14121</v>
      </c>
      <c r="D3955" s="91" t="s">
        <v>6249</v>
      </c>
      <c r="E3955" s="92">
        <v>328.56</v>
      </c>
      <c r="F3955" s="92">
        <v>157.08000000000001</v>
      </c>
      <c r="G3955" s="92">
        <v>485.64</v>
      </c>
      <c r="H3955" s="68">
        <v>9</v>
      </c>
      <c r="I3955" s="68"/>
    </row>
    <row r="3956" spans="2:9" x14ac:dyDescent="0.3">
      <c r="B3956" s="89" t="s">
        <v>14122</v>
      </c>
      <c r="C3956" s="90" t="s">
        <v>14123</v>
      </c>
      <c r="D3956" s="91"/>
      <c r="E3956" s="92"/>
      <c r="F3956" s="92"/>
      <c r="G3956" s="92"/>
      <c r="H3956" s="68">
        <v>5</v>
      </c>
      <c r="I3956" s="68"/>
    </row>
    <row r="3957" spans="2:9" x14ac:dyDescent="0.3">
      <c r="B3957" s="89" t="s">
        <v>14124</v>
      </c>
      <c r="C3957" s="90" t="s">
        <v>14125</v>
      </c>
      <c r="D3957" s="91" t="s">
        <v>6249</v>
      </c>
      <c r="E3957" s="92">
        <v>205.89</v>
      </c>
      <c r="F3957" s="92">
        <v>171.98</v>
      </c>
      <c r="G3957" s="92">
        <v>377.87</v>
      </c>
      <c r="H3957" s="68">
        <v>9</v>
      </c>
      <c r="I3957" s="68"/>
    </row>
    <row r="3958" spans="2:9" ht="28.8" x14ac:dyDescent="0.3">
      <c r="B3958" s="89" t="s">
        <v>14126</v>
      </c>
      <c r="C3958" s="90" t="s">
        <v>14127</v>
      </c>
      <c r="D3958" s="91" t="s">
        <v>6249</v>
      </c>
      <c r="E3958" s="92">
        <v>45.71</v>
      </c>
      <c r="F3958" s="92">
        <v>12.73</v>
      </c>
      <c r="G3958" s="92">
        <v>58.44</v>
      </c>
      <c r="H3958" s="68">
        <v>9</v>
      </c>
      <c r="I3958" s="68"/>
    </row>
    <row r="3959" spans="2:9" ht="28.8" x14ac:dyDescent="0.3">
      <c r="B3959" s="89" t="s">
        <v>14128</v>
      </c>
      <c r="C3959" s="90" t="s">
        <v>14129</v>
      </c>
      <c r="D3959" s="91" t="s">
        <v>6249</v>
      </c>
      <c r="E3959" s="92">
        <v>529.65</v>
      </c>
      <c r="F3959" s="92">
        <v>25.46</v>
      </c>
      <c r="G3959" s="92">
        <v>555.11</v>
      </c>
      <c r="H3959" s="68">
        <v>9</v>
      </c>
      <c r="I3959" s="68"/>
    </row>
    <row r="3960" spans="2:9" x14ac:dyDescent="0.3">
      <c r="B3960" s="89" t="s">
        <v>14130</v>
      </c>
      <c r="C3960" s="90" t="s">
        <v>14131</v>
      </c>
      <c r="D3960" s="91" t="s">
        <v>6249</v>
      </c>
      <c r="E3960" s="92">
        <v>29.67</v>
      </c>
      <c r="F3960" s="92">
        <v>25.47</v>
      </c>
      <c r="G3960" s="92">
        <v>55.14</v>
      </c>
      <c r="H3960" s="68">
        <v>9</v>
      </c>
      <c r="I3960" s="68"/>
    </row>
    <row r="3961" spans="2:9" x14ac:dyDescent="0.3">
      <c r="B3961" s="89" t="s">
        <v>14132</v>
      </c>
      <c r="C3961" s="90" t="s">
        <v>14133</v>
      </c>
      <c r="D3961" s="91"/>
      <c r="E3961" s="92"/>
      <c r="F3961" s="92"/>
      <c r="G3961" s="92"/>
      <c r="H3961" s="68">
        <v>2</v>
      </c>
      <c r="I3961" s="68"/>
    </row>
    <row r="3962" spans="2:9" x14ac:dyDescent="0.3">
      <c r="B3962" s="89" t="s">
        <v>14134</v>
      </c>
      <c r="C3962" s="90" t="s">
        <v>14135</v>
      </c>
      <c r="D3962" s="91"/>
      <c r="E3962" s="92"/>
      <c r="F3962" s="92"/>
      <c r="G3962" s="92"/>
      <c r="H3962" s="68">
        <v>5</v>
      </c>
      <c r="I3962" s="68"/>
    </row>
    <row r="3963" spans="2:9" ht="28.8" x14ac:dyDescent="0.3">
      <c r="B3963" s="89" t="s">
        <v>14136</v>
      </c>
      <c r="C3963" s="90" t="s">
        <v>14137</v>
      </c>
      <c r="D3963" s="91" t="s">
        <v>6249</v>
      </c>
      <c r="E3963" s="92">
        <v>62.94</v>
      </c>
      <c r="F3963" s="92"/>
      <c r="G3963" s="92">
        <v>62.94</v>
      </c>
      <c r="H3963" s="68">
        <v>9</v>
      </c>
      <c r="I3963" s="68"/>
    </row>
    <row r="3964" spans="2:9" ht="28.8" x14ac:dyDescent="0.3">
      <c r="B3964" s="89" t="s">
        <v>14138</v>
      </c>
      <c r="C3964" s="90" t="s">
        <v>14139</v>
      </c>
      <c r="D3964" s="91" t="s">
        <v>6249</v>
      </c>
      <c r="E3964" s="92">
        <v>369.92</v>
      </c>
      <c r="F3964" s="92">
        <v>44.96</v>
      </c>
      <c r="G3964" s="92">
        <v>414.88</v>
      </c>
      <c r="H3964" s="68">
        <v>9</v>
      </c>
      <c r="I3964" s="68"/>
    </row>
    <row r="3965" spans="2:9" ht="28.8" x14ac:dyDescent="0.3">
      <c r="B3965" s="89" t="s">
        <v>14140</v>
      </c>
      <c r="C3965" s="90" t="s">
        <v>14141</v>
      </c>
      <c r="D3965" s="91" t="s">
        <v>6249</v>
      </c>
      <c r="E3965" s="92">
        <v>774.51</v>
      </c>
      <c r="F3965" s="92">
        <v>95.61</v>
      </c>
      <c r="G3965" s="92">
        <v>870.12</v>
      </c>
      <c r="H3965" s="68">
        <v>9</v>
      </c>
      <c r="I3965" s="68"/>
    </row>
    <row r="3966" spans="2:9" ht="28.8" x14ac:dyDescent="0.3">
      <c r="B3966" s="89" t="s">
        <v>14142</v>
      </c>
      <c r="C3966" s="90" t="s">
        <v>14143</v>
      </c>
      <c r="D3966" s="91" t="s">
        <v>6249</v>
      </c>
      <c r="E3966" s="92">
        <v>168.8</v>
      </c>
      <c r="F3966" s="92">
        <v>14.56</v>
      </c>
      <c r="G3966" s="92">
        <v>183.36</v>
      </c>
      <c r="H3966" s="68">
        <v>9</v>
      </c>
      <c r="I3966" s="68"/>
    </row>
    <row r="3967" spans="2:9" x14ac:dyDescent="0.3">
      <c r="B3967" s="89" t="s">
        <v>14144</v>
      </c>
      <c r="C3967" s="90" t="s">
        <v>14145</v>
      </c>
      <c r="D3967" s="91" t="s">
        <v>6249</v>
      </c>
      <c r="E3967" s="92">
        <v>32.76</v>
      </c>
      <c r="F3967" s="92">
        <v>5.46</v>
      </c>
      <c r="G3967" s="92">
        <v>38.22</v>
      </c>
      <c r="H3967" s="68">
        <v>9</v>
      </c>
      <c r="I3967" s="68"/>
    </row>
    <row r="3968" spans="2:9" x14ac:dyDescent="0.3">
      <c r="B3968" s="89" t="s">
        <v>14146</v>
      </c>
      <c r="C3968" s="90" t="s">
        <v>14147</v>
      </c>
      <c r="D3968" s="91" t="s">
        <v>6249</v>
      </c>
      <c r="E3968" s="92">
        <v>143.1</v>
      </c>
      <c r="F3968" s="92">
        <v>5.46</v>
      </c>
      <c r="G3968" s="92">
        <v>148.56</v>
      </c>
      <c r="H3968" s="68">
        <v>9</v>
      </c>
      <c r="I3968" s="68"/>
    </row>
    <row r="3969" spans="2:9" ht="28.8" x14ac:dyDescent="0.3">
      <c r="B3969" s="89" t="s">
        <v>14148</v>
      </c>
      <c r="C3969" s="90" t="s">
        <v>14149</v>
      </c>
      <c r="D3969" s="91" t="s">
        <v>6560</v>
      </c>
      <c r="E3969" s="92">
        <v>5298.37</v>
      </c>
      <c r="F3969" s="92"/>
      <c r="G3969" s="92">
        <v>5298.37</v>
      </c>
      <c r="H3969" s="68">
        <v>9</v>
      </c>
      <c r="I3969" s="68"/>
    </row>
    <row r="3970" spans="2:9" ht="28.8" x14ac:dyDescent="0.3">
      <c r="B3970" s="89" t="s">
        <v>14150</v>
      </c>
      <c r="C3970" s="90" t="s">
        <v>14151</v>
      </c>
      <c r="D3970" s="91" t="s">
        <v>6560</v>
      </c>
      <c r="E3970" s="92">
        <v>23281.01</v>
      </c>
      <c r="F3970" s="92"/>
      <c r="G3970" s="92">
        <v>23281.01</v>
      </c>
      <c r="H3970" s="68">
        <v>9</v>
      </c>
      <c r="I3970" s="68"/>
    </row>
    <row r="3971" spans="2:9" ht="28.8" x14ac:dyDescent="0.3">
      <c r="B3971" s="89" t="s">
        <v>14152</v>
      </c>
      <c r="C3971" s="90" t="s">
        <v>14153</v>
      </c>
      <c r="D3971" s="91" t="s">
        <v>6560</v>
      </c>
      <c r="E3971" s="92">
        <v>69048.08</v>
      </c>
      <c r="F3971" s="92"/>
      <c r="G3971" s="92">
        <v>69048.08</v>
      </c>
      <c r="H3971" s="68">
        <v>9</v>
      </c>
      <c r="I3971" s="68"/>
    </row>
    <row r="3972" spans="2:9" x14ac:dyDescent="0.3">
      <c r="B3972" s="89" t="s">
        <v>14154</v>
      </c>
      <c r="C3972" s="90" t="s">
        <v>14155</v>
      </c>
      <c r="D3972" s="91"/>
      <c r="E3972" s="92"/>
      <c r="F3972" s="92"/>
      <c r="G3972" s="92"/>
      <c r="H3972" s="68">
        <v>5</v>
      </c>
      <c r="I3972" s="68"/>
    </row>
    <row r="3973" spans="2:9" x14ac:dyDescent="0.3">
      <c r="B3973" s="89" t="s">
        <v>14156</v>
      </c>
      <c r="C3973" s="90" t="s">
        <v>14157</v>
      </c>
      <c r="D3973" s="91" t="s">
        <v>6249</v>
      </c>
      <c r="E3973" s="92">
        <v>8294.82</v>
      </c>
      <c r="F3973" s="92">
        <v>54.59</v>
      </c>
      <c r="G3973" s="92">
        <v>8349.41</v>
      </c>
      <c r="H3973" s="68">
        <v>9</v>
      </c>
      <c r="I3973" s="68"/>
    </row>
    <row r="3974" spans="2:9" x14ac:dyDescent="0.3">
      <c r="B3974" s="89" t="s">
        <v>14158</v>
      </c>
      <c r="C3974" s="90" t="s">
        <v>14159</v>
      </c>
      <c r="D3974" s="91" t="s">
        <v>6249</v>
      </c>
      <c r="E3974" s="92">
        <v>11205.47</v>
      </c>
      <c r="F3974" s="92">
        <v>54.59</v>
      </c>
      <c r="G3974" s="92">
        <v>11260.06</v>
      </c>
      <c r="H3974" s="68">
        <v>9</v>
      </c>
      <c r="I3974" s="68"/>
    </row>
    <row r="3975" spans="2:9" x14ac:dyDescent="0.3">
      <c r="B3975" s="89" t="s">
        <v>14160</v>
      </c>
      <c r="C3975" s="90" t="s">
        <v>14161</v>
      </c>
      <c r="D3975" s="91" t="s">
        <v>6249</v>
      </c>
      <c r="E3975" s="92">
        <v>31548.01</v>
      </c>
      <c r="F3975" s="92">
        <v>54.59</v>
      </c>
      <c r="G3975" s="92">
        <v>31602.6</v>
      </c>
      <c r="H3975" s="68">
        <v>9</v>
      </c>
      <c r="I3975" s="68"/>
    </row>
    <row r="3976" spans="2:9" x14ac:dyDescent="0.3">
      <c r="B3976" s="89" t="s">
        <v>14162</v>
      </c>
      <c r="C3976" s="90" t="s">
        <v>14163</v>
      </c>
      <c r="D3976" s="91"/>
      <c r="E3976" s="92"/>
      <c r="F3976" s="92"/>
      <c r="G3976" s="92"/>
      <c r="H3976" s="68">
        <v>5</v>
      </c>
      <c r="I3976" s="68"/>
    </row>
    <row r="3977" spans="2:9" ht="28.8" x14ac:dyDescent="0.3">
      <c r="B3977" s="89" t="s">
        <v>14164</v>
      </c>
      <c r="C3977" s="90" t="s">
        <v>14165</v>
      </c>
      <c r="D3977" s="91" t="s">
        <v>6249</v>
      </c>
      <c r="E3977" s="92">
        <v>34753.78</v>
      </c>
      <c r="F3977" s="92">
        <v>101.82</v>
      </c>
      <c r="G3977" s="92">
        <v>34855.599999999999</v>
      </c>
      <c r="H3977" s="68">
        <v>9</v>
      </c>
      <c r="I3977" s="68"/>
    </row>
    <row r="3978" spans="2:9" ht="28.8" x14ac:dyDescent="0.3">
      <c r="B3978" s="89" t="s">
        <v>14166</v>
      </c>
      <c r="C3978" s="90" t="s">
        <v>14167</v>
      </c>
      <c r="D3978" s="91" t="s">
        <v>6249</v>
      </c>
      <c r="E3978" s="92">
        <v>38062.67</v>
      </c>
      <c r="F3978" s="92">
        <v>101.82</v>
      </c>
      <c r="G3978" s="92">
        <v>38164.49</v>
      </c>
      <c r="H3978" s="68">
        <v>9</v>
      </c>
      <c r="I3978" s="68"/>
    </row>
    <row r="3979" spans="2:9" ht="28.8" x14ac:dyDescent="0.3">
      <c r="B3979" s="89" t="s">
        <v>14168</v>
      </c>
      <c r="C3979" s="90" t="s">
        <v>14169</v>
      </c>
      <c r="D3979" s="91" t="s">
        <v>6249</v>
      </c>
      <c r="E3979" s="92">
        <v>49252.11</v>
      </c>
      <c r="F3979" s="92">
        <v>101.82</v>
      </c>
      <c r="G3979" s="92">
        <v>49353.93</v>
      </c>
      <c r="H3979" s="68">
        <v>9</v>
      </c>
      <c r="I3979" s="68"/>
    </row>
    <row r="3980" spans="2:9" x14ac:dyDescent="0.3">
      <c r="B3980" s="89" t="s">
        <v>14170</v>
      </c>
      <c r="C3980" s="90" t="s">
        <v>14171</v>
      </c>
      <c r="D3980" s="91" t="s">
        <v>6249</v>
      </c>
      <c r="E3980" s="92">
        <v>4736.79</v>
      </c>
      <c r="F3980" s="92">
        <v>72.78</v>
      </c>
      <c r="G3980" s="92">
        <v>4809.57</v>
      </c>
      <c r="H3980" s="68">
        <v>9</v>
      </c>
      <c r="I3980" s="68"/>
    </row>
    <row r="3981" spans="2:9" ht="28.8" x14ac:dyDescent="0.3">
      <c r="B3981" s="89" t="s">
        <v>14172</v>
      </c>
      <c r="C3981" s="90" t="s">
        <v>14173</v>
      </c>
      <c r="D3981" s="91" t="s">
        <v>6249</v>
      </c>
      <c r="E3981" s="92">
        <v>12685.17</v>
      </c>
      <c r="F3981" s="92">
        <v>101.82</v>
      </c>
      <c r="G3981" s="92">
        <v>12786.99</v>
      </c>
      <c r="H3981" s="68">
        <v>9</v>
      </c>
      <c r="I3981" s="68"/>
    </row>
    <row r="3982" spans="2:9" x14ac:dyDescent="0.3">
      <c r="B3982" s="89" t="s">
        <v>14174</v>
      </c>
      <c r="C3982" s="90" t="s">
        <v>14175</v>
      </c>
      <c r="D3982" s="91" t="s">
        <v>6249</v>
      </c>
      <c r="E3982" s="92">
        <v>18825.41</v>
      </c>
      <c r="F3982" s="92">
        <v>72.78</v>
      </c>
      <c r="G3982" s="92">
        <v>18898.189999999999</v>
      </c>
      <c r="H3982" s="68">
        <v>9</v>
      </c>
      <c r="I3982" s="68"/>
    </row>
    <row r="3983" spans="2:9" ht="28.8" x14ac:dyDescent="0.3">
      <c r="B3983" s="89" t="s">
        <v>14176</v>
      </c>
      <c r="C3983" s="90" t="s">
        <v>14177</v>
      </c>
      <c r="D3983" s="91" t="s">
        <v>6249</v>
      </c>
      <c r="E3983" s="92">
        <v>618.33000000000004</v>
      </c>
      <c r="F3983" s="92">
        <v>36.39</v>
      </c>
      <c r="G3983" s="92">
        <v>654.72</v>
      </c>
      <c r="H3983" s="68">
        <v>9</v>
      </c>
      <c r="I3983" s="68"/>
    </row>
    <row r="3984" spans="2:9" ht="28.8" x14ac:dyDescent="0.3">
      <c r="B3984" s="89" t="s">
        <v>14178</v>
      </c>
      <c r="C3984" s="90" t="s">
        <v>14179</v>
      </c>
      <c r="D3984" s="91" t="s">
        <v>6249</v>
      </c>
      <c r="E3984" s="92">
        <v>40545.71</v>
      </c>
      <c r="F3984" s="92">
        <v>101.82</v>
      </c>
      <c r="G3984" s="92">
        <v>40647.53</v>
      </c>
      <c r="H3984" s="68">
        <v>9</v>
      </c>
      <c r="I3984" s="68"/>
    </row>
    <row r="3985" spans="2:9" ht="28.8" x14ac:dyDescent="0.3">
      <c r="B3985" s="89" t="s">
        <v>14180</v>
      </c>
      <c r="C3985" s="90" t="s">
        <v>14181</v>
      </c>
      <c r="D3985" s="91" t="s">
        <v>6249</v>
      </c>
      <c r="E3985" s="92">
        <v>52140.68</v>
      </c>
      <c r="F3985" s="92">
        <v>101.82</v>
      </c>
      <c r="G3985" s="92">
        <v>52242.5</v>
      </c>
      <c r="H3985" s="68">
        <v>9</v>
      </c>
      <c r="I3985" s="68"/>
    </row>
    <row r="3986" spans="2:9" ht="28.8" x14ac:dyDescent="0.3">
      <c r="B3986" s="89" t="s">
        <v>14182</v>
      </c>
      <c r="C3986" s="90" t="s">
        <v>14183</v>
      </c>
      <c r="D3986" s="91" t="s">
        <v>6249</v>
      </c>
      <c r="E3986" s="92">
        <v>120943.81</v>
      </c>
      <c r="F3986" s="92">
        <v>101.82</v>
      </c>
      <c r="G3986" s="92">
        <v>121045.63</v>
      </c>
      <c r="H3986" s="68">
        <v>9</v>
      </c>
      <c r="I3986" s="68"/>
    </row>
    <row r="3987" spans="2:9" ht="28.8" x14ac:dyDescent="0.3">
      <c r="B3987" s="89" t="s">
        <v>14184</v>
      </c>
      <c r="C3987" s="90" t="s">
        <v>14185</v>
      </c>
      <c r="D3987" s="91" t="s">
        <v>6249</v>
      </c>
      <c r="E3987" s="92">
        <v>128377.25</v>
      </c>
      <c r="F3987" s="92">
        <v>101.82</v>
      </c>
      <c r="G3987" s="92">
        <v>128479.07</v>
      </c>
      <c r="H3987" s="68">
        <v>9</v>
      </c>
      <c r="I3987" s="68"/>
    </row>
    <row r="3988" spans="2:9" ht="28.8" x14ac:dyDescent="0.3">
      <c r="B3988" s="89" t="s">
        <v>14186</v>
      </c>
      <c r="C3988" s="90" t="s">
        <v>14187</v>
      </c>
      <c r="D3988" s="91" t="s">
        <v>6249</v>
      </c>
      <c r="E3988" s="92">
        <v>51149.82</v>
      </c>
      <c r="F3988" s="92">
        <v>101.82</v>
      </c>
      <c r="G3988" s="92">
        <v>51251.64</v>
      </c>
      <c r="H3988" s="68">
        <v>9</v>
      </c>
      <c r="I3988" s="68"/>
    </row>
    <row r="3989" spans="2:9" ht="28.8" x14ac:dyDescent="0.3">
      <c r="B3989" s="89" t="s">
        <v>14188</v>
      </c>
      <c r="C3989" s="90" t="s">
        <v>14189</v>
      </c>
      <c r="D3989" s="91" t="s">
        <v>6249</v>
      </c>
      <c r="E3989" s="92">
        <v>23183.21</v>
      </c>
      <c r="F3989" s="92">
        <v>101.82</v>
      </c>
      <c r="G3989" s="92">
        <v>23285.03</v>
      </c>
      <c r="H3989" s="68">
        <v>9</v>
      </c>
      <c r="I3989" s="68"/>
    </row>
    <row r="3990" spans="2:9" ht="28.8" x14ac:dyDescent="0.3">
      <c r="B3990" s="89" t="s">
        <v>14190</v>
      </c>
      <c r="C3990" s="90" t="s">
        <v>14191</v>
      </c>
      <c r="D3990" s="91" t="s">
        <v>6249</v>
      </c>
      <c r="E3990" s="92">
        <v>33206.6</v>
      </c>
      <c r="F3990" s="92">
        <v>101.82</v>
      </c>
      <c r="G3990" s="92">
        <v>33308.42</v>
      </c>
      <c r="H3990" s="68">
        <v>9</v>
      </c>
      <c r="I3990" s="68"/>
    </row>
    <row r="3991" spans="2:9" ht="28.8" x14ac:dyDescent="0.3">
      <c r="B3991" s="89" t="s">
        <v>14192</v>
      </c>
      <c r="C3991" s="90" t="s">
        <v>14193</v>
      </c>
      <c r="D3991" s="91" t="s">
        <v>6249</v>
      </c>
      <c r="E3991" s="92">
        <v>78874.09</v>
      </c>
      <c r="F3991" s="92">
        <v>101.82</v>
      </c>
      <c r="G3991" s="92">
        <v>78975.91</v>
      </c>
      <c r="H3991" s="68">
        <v>9</v>
      </c>
      <c r="I3991" s="68"/>
    </row>
    <row r="3992" spans="2:9" ht="28.8" x14ac:dyDescent="0.3">
      <c r="B3992" s="89" t="s">
        <v>14194</v>
      </c>
      <c r="C3992" s="90" t="s">
        <v>14195</v>
      </c>
      <c r="D3992" s="91" t="s">
        <v>6249</v>
      </c>
      <c r="E3992" s="92">
        <v>30035.37</v>
      </c>
      <c r="F3992" s="92">
        <v>101.82</v>
      </c>
      <c r="G3992" s="92">
        <v>30137.19</v>
      </c>
      <c r="H3992" s="68">
        <v>9</v>
      </c>
      <c r="I3992" s="68"/>
    </row>
    <row r="3993" spans="2:9" ht="28.8" x14ac:dyDescent="0.3">
      <c r="B3993" s="89" t="s">
        <v>14196</v>
      </c>
      <c r="C3993" s="90" t="s">
        <v>14197</v>
      </c>
      <c r="D3993" s="91" t="s">
        <v>6249</v>
      </c>
      <c r="E3993" s="92">
        <v>76725.34</v>
      </c>
      <c r="F3993" s="92">
        <v>101.82</v>
      </c>
      <c r="G3993" s="92">
        <v>76827.16</v>
      </c>
      <c r="H3993" s="68">
        <v>9</v>
      </c>
      <c r="I3993" s="68"/>
    </row>
    <row r="3994" spans="2:9" x14ac:dyDescent="0.3">
      <c r="B3994" s="89" t="s">
        <v>14198</v>
      </c>
      <c r="C3994" s="90" t="s">
        <v>14199</v>
      </c>
      <c r="D3994" s="91"/>
      <c r="E3994" s="92"/>
      <c r="F3994" s="92"/>
      <c r="G3994" s="92"/>
      <c r="H3994" s="68">
        <v>5</v>
      </c>
      <c r="I3994" s="68"/>
    </row>
    <row r="3995" spans="2:9" x14ac:dyDescent="0.3">
      <c r="B3995" s="89" t="s">
        <v>14200</v>
      </c>
      <c r="C3995" s="90" t="s">
        <v>14201</v>
      </c>
      <c r="D3995" s="91" t="s">
        <v>6249</v>
      </c>
      <c r="E3995" s="92">
        <v>660.29</v>
      </c>
      <c r="F3995" s="92">
        <v>41.79</v>
      </c>
      <c r="G3995" s="92">
        <v>702.08</v>
      </c>
      <c r="H3995" s="68">
        <v>9</v>
      </c>
      <c r="I3995" s="68"/>
    </row>
    <row r="3996" spans="2:9" x14ac:dyDescent="0.3">
      <c r="B3996" s="89" t="s">
        <v>14202</v>
      </c>
      <c r="C3996" s="90" t="s">
        <v>14203</v>
      </c>
      <c r="D3996" s="91"/>
      <c r="E3996" s="92"/>
      <c r="F3996" s="92"/>
      <c r="G3996" s="92"/>
      <c r="H3996" s="68">
        <v>5</v>
      </c>
      <c r="I3996" s="68"/>
    </row>
    <row r="3997" spans="2:9" x14ac:dyDescent="0.3">
      <c r="B3997" s="89" t="s">
        <v>14204</v>
      </c>
      <c r="C3997" s="90" t="s">
        <v>14205</v>
      </c>
      <c r="D3997" s="91" t="s">
        <v>6249</v>
      </c>
      <c r="E3997" s="92">
        <v>45.55</v>
      </c>
      <c r="F3997" s="92">
        <v>7.27</v>
      </c>
      <c r="G3997" s="92">
        <v>52.82</v>
      </c>
      <c r="H3997" s="68">
        <v>9</v>
      </c>
      <c r="I3997" s="68"/>
    </row>
    <row r="3998" spans="2:9" x14ac:dyDescent="0.3">
      <c r="B3998" s="89" t="s">
        <v>14206</v>
      </c>
      <c r="C3998" s="90" t="s">
        <v>14207</v>
      </c>
      <c r="D3998" s="91" t="s">
        <v>6249</v>
      </c>
      <c r="E3998" s="92">
        <v>680.64</v>
      </c>
      <c r="F3998" s="92">
        <v>29.12</v>
      </c>
      <c r="G3998" s="92">
        <v>709.76</v>
      </c>
      <c r="H3998" s="68">
        <v>9</v>
      </c>
      <c r="I3998" s="68"/>
    </row>
    <row r="3999" spans="2:9" x14ac:dyDescent="0.3">
      <c r="B3999" s="89" t="s">
        <v>14208</v>
      </c>
      <c r="C3999" s="90" t="s">
        <v>14209</v>
      </c>
      <c r="D3999" s="91" t="s">
        <v>6249</v>
      </c>
      <c r="E3999" s="92">
        <v>528.88</v>
      </c>
      <c r="F3999" s="92">
        <v>29.12</v>
      </c>
      <c r="G3999" s="92">
        <v>558</v>
      </c>
      <c r="H3999" s="68">
        <v>9</v>
      </c>
      <c r="I3999" s="68"/>
    </row>
    <row r="4000" spans="2:9" x14ac:dyDescent="0.3">
      <c r="B4000" s="89" t="s">
        <v>14210</v>
      </c>
      <c r="C4000" s="90" t="s">
        <v>14211</v>
      </c>
      <c r="D4000" s="91" t="s">
        <v>6249</v>
      </c>
      <c r="E4000" s="92">
        <v>150.63</v>
      </c>
      <c r="F4000" s="92">
        <v>7.27</v>
      </c>
      <c r="G4000" s="92">
        <v>157.9</v>
      </c>
      <c r="H4000" s="68">
        <v>9</v>
      </c>
      <c r="I4000" s="68"/>
    </row>
    <row r="4001" spans="2:13" x14ac:dyDescent="0.3">
      <c r="B4001" s="89" t="s">
        <v>14212</v>
      </c>
      <c r="C4001" s="90" t="s">
        <v>14213</v>
      </c>
      <c r="D4001" s="91" t="s">
        <v>6249</v>
      </c>
      <c r="E4001" s="92">
        <v>1356.08</v>
      </c>
      <c r="F4001" s="92">
        <v>2.73</v>
      </c>
      <c r="G4001" s="92">
        <v>1358.81</v>
      </c>
      <c r="H4001" s="68">
        <v>9</v>
      </c>
      <c r="I4001" s="68"/>
    </row>
    <row r="4002" spans="2:13" x14ac:dyDescent="0.3">
      <c r="B4002" s="89" t="s">
        <v>14214</v>
      </c>
      <c r="C4002" s="90" t="s">
        <v>14215</v>
      </c>
      <c r="D4002" s="91"/>
      <c r="E4002" s="92"/>
      <c r="F4002" s="92"/>
      <c r="G4002" s="92"/>
      <c r="H4002" s="68">
        <v>5</v>
      </c>
      <c r="I4002" s="68"/>
    </row>
    <row r="4003" spans="2:13" x14ac:dyDescent="0.3">
      <c r="B4003" s="89" t="s">
        <v>14216</v>
      </c>
      <c r="C4003" s="90" t="s">
        <v>14217</v>
      </c>
      <c r="D4003" s="91" t="s">
        <v>6249</v>
      </c>
      <c r="E4003" s="92">
        <v>481.92</v>
      </c>
      <c r="F4003" s="92">
        <v>16.72</v>
      </c>
      <c r="G4003" s="92">
        <v>498.64</v>
      </c>
      <c r="H4003" s="68">
        <v>9</v>
      </c>
      <c r="I4003" s="68"/>
    </row>
    <row r="4004" spans="2:13" x14ac:dyDescent="0.3">
      <c r="B4004" s="89" t="s">
        <v>14218</v>
      </c>
      <c r="C4004" s="90" t="s">
        <v>14219</v>
      </c>
      <c r="D4004" s="91" t="s">
        <v>6560</v>
      </c>
      <c r="E4004" s="92">
        <v>460.77</v>
      </c>
      <c r="F4004" s="92">
        <v>291.12</v>
      </c>
      <c r="G4004" s="92">
        <v>751.89</v>
      </c>
      <c r="H4004" s="68">
        <v>9</v>
      </c>
      <c r="I4004" s="68"/>
    </row>
    <row r="4005" spans="2:13" x14ac:dyDescent="0.3">
      <c r="B4005" s="89" t="s">
        <v>14220</v>
      </c>
      <c r="C4005" s="90" t="s">
        <v>14221</v>
      </c>
      <c r="D4005" s="91"/>
      <c r="E4005" s="92"/>
      <c r="F4005" s="92"/>
      <c r="G4005" s="92"/>
      <c r="H4005" s="68">
        <v>5</v>
      </c>
      <c r="I4005" s="68"/>
    </row>
    <row r="4006" spans="2:13" x14ac:dyDescent="0.3">
      <c r="B4006" s="89" t="s">
        <v>14222</v>
      </c>
      <c r="C4006" s="90" t="s">
        <v>14223</v>
      </c>
      <c r="D4006" s="91" t="s">
        <v>6357</v>
      </c>
      <c r="E4006" s="92">
        <v>0.59</v>
      </c>
      <c r="F4006" s="92">
        <v>3.64</v>
      </c>
      <c r="G4006" s="92">
        <v>4.2300000000000004</v>
      </c>
      <c r="H4006" s="68">
        <v>9</v>
      </c>
      <c r="I4006" s="68"/>
    </row>
    <row r="4007" spans="2:13" x14ac:dyDescent="0.3">
      <c r="B4007" s="89" t="s">
        <v>14224</v>
      </c>
      <c r="C4007" s="90" t="s">
        <v>14225</v>
      </c>
      <c r="D4007" s="91" t="s">
        <v>6249</v>
      </c>
      <c r="E4007" s="92">
        <v>6.14</v>
      </c>
      <c r="F4007" s="92">
        <v>7.27</v>
      </c>
      <c r="G4007" s="92">
        <v>13.41</v>
      </c>
      <c r="H4007" s="68">
        <v>9</v>
      </c>
      <c r="I4007" s="68"/>
    </row>
    <row r="4008" spans="2:13" x14ac:dyDescent="0.3">
      <c r="B4008" s="89" t="s">
        <v>14226</v>
      </c>
      <c r="C4008" s="90" t="s">
        <v>14227</v>
      </c>
      <c r="D4008" s="91" t="s">
        <v>6249</v>
      </c>
      <c r="E4008" s="92">
        <v>2.19</v>
      </c>
      <c r="F4008" s="92">
        <v>7.27</v>
      </c>
      <c r="G4008" s="92">
        <v>9.4600000000000009</v>
      </c>
      <c r="H4008" s="68">
        <v>9</v>
      </c>
      <c r="I4008" s="68"/>
    </row>
    <row r="4009" spans="2:13" ht="28.8" x14ac:dyDescent="0.3">
      <c r="B4009" s="89" t="s">
        <v>14228</v>
      </c>
      <c r="C4009" s="90" t="s">
        <v>14229</v>
      </c>
      <c r="D4009" s="91" t="s">
        <v>6249</v>
      </c>
      <c r="E4009" s="92">
        <v>2.64</v>
      </c>
      <c r="F4009" s="92">
        <v>7.27</v>
      </c>
      <c r="G4009" s="92">
        <v>9.91</v>
      </c>
      <c r="H4009" s="68">
        <v>9</v>
      </c>
      <c r="I4009" s="68"/>
    </row>
    <row r="4010" spans="2:13" x14ac:dyDescent="0.3">
      <c r="B4010" s="89" t="s">
        <v>14230</v>
      </c>
      <c r="C4010" s="90" t="s">
        <v>14231</v>
      </c>
      <c r="D4010" s="91" t="s">
        <v>6249</v>
      </c>
      <c r="E4010" s="92">
        <v>261.20999999999998</v>
      </c>
      <c r="F4010" s="92">
        <v>8</v>
      </c>
      <c r="G4010" s="92">
        <v>269.20999999999998</v>
      </c>
      <c r="H4010" s="68">
        <v>9</v>
      </c>
      <c r="I4010" s="68"/>
    </row>
    <row r="4011" spans="2:13" x14ac:dyDescent="0.3">
      <c r="B4011" s="89" t="s">
        <v>14232</v>
      </c>
      <c r="C4011" s="90" t="s">
        <v>14233</v>
      </c>
      <c r="D4011" s="91" t="s">
        <v>6249</v>
      </c>
      <c r="E4011" s="92">
        <v>580.12</v>
      </c>
      <c r="F4011" s="92">
        <v>8</v>
      </c>
      <c r="G4011" s="92">
        <v>588.12</v>
      </c>
      <c r="H4011" s="68">
        <v>9</v>
      </c>
      <c r="I4011" s="68"/>
    </row>
    <row r="4012" spans="2:13" x14ac:dyDescent="0.3">
      <c r="B4012" s="89" t="s">
        <v>14234</v>
      </c>
      <c r="C4012" s="90" t="s">
        <v>14235</v>
      </c>
      <c r="D4012" s="91" t="s">
        <v>6249</v>
      </c>
      <c r="E4012" s="92">
        <v>4.95</v>
      </c>
      <c r="F4012" s="92">
        <v>12.73</v>
      </c>
      <c r="G4012" s="92">
        <v>17.68</v>
      </c>
      <c r="H4012" s="68">
        <v>9</v>
      </c>
      <c r="I4012" s="68"/>
      <c r="M4012">
        <f>7/1.2+1</f>
        <v>6.8333333333333339</v>
      </c>
    </row>
    <row r="4013" spans="2:13" x14ac:dyDescent="0.3">
      <c r="B4013" s="89" t="s">
        <v>14236</v>
      </c>
      <c r="C4013" s="90" t="s">
        <v>14237</v>
      </c>
      <c r="D4013" s="91" t="s">
        <v>6249</v>
      </c>
      <c r="E4013" s="92">
        <v>19.010000000000002</v>
      </c>
      <c r="F4013" s="92">
        <v>12.73</v>
      </c>
      <c r="G4013" s="92">
        <v>31.74</v>
      </c>
      <c r="H4013" s="68">
        <v>9</v>
      </c>
      <c r="I4013" s="68"/>
    </row>
    <row r="4014" spans="2:13" x14ac:dyDescent="0.3">
      <c r="B4014" s="89" t="s">
        <v>14238</v>
      </c>
      <c r="C4014" s="90" t="s">
        <v>14239</v>
      </c>
      <c r="D4014" s="91" t="s">
        <v>6249</v>
      </c>
      <c r="E4014" s="92">
        <v>67.180000000000007</v>
      </c>
      <c r="F4014" s="92">
        <v>1.45</v>
      </c>
      <c r="G4014" s="92">
        <v>68.63</v>
      </c>
      <c r="H4014" s="68">
        <v>9</v>
      </c>
      <c r="I4014" s="68"/>
    </row>
    <row r="4015" spans="2:13" x14ac:dyDescent="0.3">
      <c r="B4015" s="89" t="s">
        <v>14240</v>
      </c>
      <c r="C4015" s="90" t="s">
        <v>14241</v>
      </c>
      <c r="D4015" s="91" t="s">
        <v>6249</v>
      </c>
      <c r="E4015" s="92">
        <v>171.94</v>
      </c>
      <c r="F4015" s="92">
        <v>8.35</v>
      </c>
      <c r="G4015" s="92">
        <v>180.29</v>
      </c>
      <c r="H4015" s="68">
        <v>9</v>
      </c>
      <c r="I4015" s="68"/>
    </row>
    <row r="4016" spans="2:13" x14ac:dyDescent="0.3">
      <c r="B4016" s="89" t="s">
        <v>14242</v>
      </c>
      <c r="C4016" s="90" t="s">
        <v>14243</v>
      </c>
      <c r="D4016" s="91" t="s">
        <v>6249</v>
      </c>
      <c r="E4016" s="92">
        <v>71.430000000000007</v>
      </c>
      <c r="F4016" s="92">
        <v>5.45</v>
      </c>
      <c r="G4016" s="92">
        <v>76.88</v>
      </c>
      <c r="H4016" s="68">
        <v>9</v>
      </c>
      <c r="I4016" s="68"/>
    </row>
    <row r="4017" spans="2:9" x14ac:dyDescent="0.3">
      <c r="B4017" s="89" t="s">
        <v>14244</v>
      </c>
      <c r="C4017" s="90" t="s">
        <v>14245</v>
      </c>
      <c r="D4017" s="91" t="s">
        <v>6249</v>
      </c>
      <c r="E4017" s="92">
        <v>96.23</v>
      </c>
      <c r="F4017" s="92">
        <v>5.45</v>
      </c>
      <c r="G4017" s="92">
        <v>101.68</v>
      </c>
      <c r="H4017" s="68">
        <v>9</v>
      </c>
      <c r="I4017" s="68"/>
    </row>
    <row r="4018" spans="2:9" x14ac:dyDescent="0.3">
      <c r="B4018" s="89" t="s">
        <v>14246</v>
      </c>
      <c r="C4018" s="90" t="s">
        <v>14247</v>
      </c>
      <c r="D4018" s="91" t="s">
        <v>6249</v>
      </c>
      <c r="E4018" s="92">
        <v>161.33000000000001</v>
      </c>
      <c r="F4018" s="92">
        <v>5.45</v>
      </c>
      <c r="G4018" s="92">
        <v>166.78</v>
      </c>
      <c r="H4018" s="68">
        <v>9</v>
      </c>
      <c r="I4018" s="68"/>
    </row>
    <row r="4019" spans="2:9" x14ac:dyDescent="0.3">
      <c r="B4019" s="89" t="s">
        <v>14248</v>
      </c>
      <c r="C4019" s="90" t="s">
        <v>14249</v>
      </c>
      <c r="D4019" s="91" t="s">
        <v>6249</v>
      </c>
      <c r="E4019" s="92">
        <v>76.67</v>
      </c>
      <c r="F4019" s="92">
        <v>1.45</v>
      </c>
      <c r="G4019" s="92">
        <v>78.12</v>
      </c>
      <c r="H4019" s="68">
        <v>9</v>
      </c>
      <c r="I4019" s="68"/>
    </row>
    <row r="4020" spans="2:9" x14ac:dyDescent="0.3">
      <c r="B4020" s="89" t="s">
        <v>14250</v>
      </c>
      <c r="C4020" s="90" t="s">
        <v>14251</v>
      </c>
      <c r="D4020" s="91" t="s">
        <v>6249</v>
      </c>
      <c r="E4020" s="92">
        <v>91.19</v>
      </c>
      <c r="F4020" s="92">
        <v>1.45</v>
      </c>
      <c r="G4020" s="92">
        <v>92.64</v>
      </c>
      <c r="H4020" s="68">
        <v>9</v>
      </c>
      <c r="I4020" s="68"/>
    </row>
    <row r="4021" spans="2:9" x14ac:dyDescent="0.3">
      <c r="B4021" s="89" t="s">
        <v>14252</v>
      </c>
      <c r="C4021" s="90" t="s">
        <v>14253</v>
      </c>
      <c r="D4021" s="91" t="s">
        <v>6249</v>
      </c>
      <c r="E4021" s="92">
        <v>9.44</v>
      </c>
      <c r="F4021" s="92">
        <v>2.9</v>
      </c>
      <c r="G4021" s="92">
        <v>12.34</v>
      </c>
      <c r="H4021" s="68">
        <v>9</v>
      </c>
      <c r="I4021" s="68"/>
    </row>
    <row r="4022" spans="2:9" x14ac:dyDescent="0.3">
      <c r="B4022" s="89" t="s">
        <v>14254</v>
      </c>
      <c r="C4022" s="90" t="s">
        <v>14255</v>
      </c>
      <c r="D4022" s="91" t="s">
        <v>6249</v>
      </c>
      <c r="E4022" s="92">
        <v>10.95</v>
      </c>
      <c r="F4022" s="92">
        <v>2.9</v>
      </c>
      <c r="G4022" s="92">
        <v>13.85</v>
      </c>
      <c r="H4022" s="68">
        <v>9</v>
      </c>
      <c r="I4022" s="68"/>
    </row>
    <row r="4023" spans="2:9" x14ac:dyDescent="0.3">
      <c r="B4023" s="89" t="s">
        <v>14256</v>
      </c>
      <c r="C4023" s="90" t="s">
        <v>14257</v>
      </c>
      <c r="D4023" s="91" t="s">
        <v>6249</v>
      </c>
      <c r="E4023" s="92">
        <v>20.440000000000001</v>
      </c>
      <c r="F4023" s="92">
        <v>13.79</v>
      </c>
      <c r="G4023" s="92">
        <v>34.229999999999997</v>
      </c>
      <c r="H4023" s="68">
        <v>9</v>
      </c>
      <c r="I4023" s="68"/>
    </row>
    <row r="4024" spans="2:9" x14ac:dyDescent="0.3">
      <c r="B4024" s="89" t="s">
        <v>14258</v>
      </c>
      <c r="C4024" s="90" t="s">
        <v>14259</v>
      </c>
      <c r="D4024" s="91" t="s">
        <v>6249</v>
      </c>
      <c r="E4024" s="92">
        <v>8.1199999999999992</v>
      </c>
      <c r="F4024" s="92">
        <v>8.35</v>
      </c>
      <c r="G4024" s="92">
        <v>16.47</v>
      </c>
      <c r="H4024" s="68">
        <v>9</v>
      </c>
      <c r="I4024" s="68"/>
    </row>
    <row r="4025" spans="2:9" x14ac:dyDescent="0.3">
      <c r="B4025" s="89" t="s">
        <v>14260</v>
      </c>
      <c r="C4025" s="90" t="s">
        <v>14261</v>
      </c>
      <c r="D4025" s="91" t="s">
        <v>6249</v>
      </c>
      <c r="E4025" s="92">
        <v>12.99</v>
      </c>
      <c r="F4025" s="92">
        <v>8.35</v>
      </c>
      <c r="G4025" s="92">
        <v>21.34</v>
      </c>
      <c r="H4025" s="68">
        <v>9</v>
      </c>
      <c r="I4025" s="68"/>
    </row>
    <row r="4026" spans="2:9" x14ac:dyDescent="0.3">
      <c r="B4026" s="89" t="s">
        <v>14262</v>
      </c>
      <c r="C4026" s="90" t="s">
        <v>14263</v>
      </c>
      <c r="D4026" s="91" t="s">
        <v>6249</v>
      </c>
      <c r="E4026" s="92">
        <v>10.24</v>
      </c>
      <c r="F4026" s="92">
        <v>8.35</v>
      </c>
      <c r="G4026" s="92">
        <v>18.59</v>
      </c>
      <c r="H4026" s="68">
        <v>9</v>
      </c>
      <c r="I4026" s="68"/>
    </row>
    <row r="4027" spans="2:9" x14ac:dyDescent="0.3">
      <c r="B4027" s="89" t="s">
        <v>14264</v>
      </c>
      <c r="C4027" s="90" t="s">
        <v>14265</v>
      </c>
      <c r="D4027" s="91" t="s">
        <v>6249</v>
      </c>
      <c r="E4027" s="92">
        <v>25.72</v>
      </c>
      <c r="F4027" s="92">
        <v>14.08</v>
      </c>
      <c r="G4027" s="92">
        <v>39.799999999999997</v>
      </c>
      <c r="H4027" s="68">
        <v>9</v>
      </c>
      <c r="I4027" s="68"/>
    </row>
    <row r="4028" spans="2:9" x14ac:dyDescent="0.3">
      <c r="B4028" s="89" t="s">
        <v>14266</v>
      </c>
      <c r="C4028" s="90" t="s">
        <v>14267</v>
      </c>
      <c r="D4028" s="91" t="s">
        <v>6249</v>
      </c>
      <c r="E4028" s="92">
        <v>10.61</v>
      </c>
      <c r="F4028" s="92">
        <v>7.27</v>
      </c>
      <c r="G4028" s="92">
        <v>17.88</v>
      </c>
      <c r="H4028" s="68">
        <v>9</v>
      </c>
      <c r="I4028" s="68"/>
    </row>
    <row r="4029" spans="2:9" x14ac:dyDescent="0.3">
      <c r="B4029" s="89" t="s">
        <v>14268</v>
      </c>
      <c r="C4029" s="90" t="s">
        <v>14269</v>
      </c>
      <c r="D4029" s="91" t="s">
        <v>6249</v>
      </c>
      <c r="E4029" s="92">
        <v>146.30000000000001</v>
      </c>
      <c r="F4029" s="92">
        <v>25.46</v>
      </c>
      <c r="G4029" s="92">
        <v>171.76</v>
      </c>
      <c r="H4029" s="68">
        <v>9</v>
      </c>
      <c r="I4029" s="68"/>
    </row>
    <row r="4030" spans="2:9" x14ac:dyDescent="0.3">
      <c r="B4030" s="89" t="s">
        <v>14270</v>
      </c>
      <c r="C4030" s="90" t="s">
        <v>14271</v>
      </c>
      <c r="D4030" s="91"/>
      <c r="E4030" s="92"/>
      <c r="F4030" s="92"/>
      <c r="G4030" s="92"/>
      <c r="H4030" s="68">
        <v>2</v>
      </c>
      <c r="I4030" s="68" t="s">
        <v>9415</v>
      </c>
    </row>
    <row r="4031" spans="2:9" x14ac:dyDescent="0.3">
      <c r="B4031" s="89" t="s">
        <v>14272</v>
      </c>
      <c r="C4031" s="90" t="s">
        <v>14273</v>
      </c>
      <c r="D4031" s="91"/>
      <c r="E4031" s="92"/>
      <c r="F4031" s="92"/>
      <c r="G4031" s="92"/>
      <c r="H4031" s="68">
        <v>5</v>
      </c>
      <c r="I4031" s="68" t="s">
        <v>9415</v>
      </c>
    </row>
    <row r="4032" spans="2:9" x14ac:dyDescent="0.3">
      <c r="B4032" s="89" t="s">
        <v>14274</v>
      </c>
      <c r="C4032" s="90" t="s">
        <v>14275</v>
      </c>
      <c r="D4032" s="91" t="s">
        <v>6301</v>
      </c>
      <c r="E4032" s="92">
        <v>128.69</v>
      </c>
      <c r="F4032" s="92">
        <v>16.2</v>
      </c>
      <c r="G4032" s="92">
        <v>144.88999999999999</v>
      </c>
      <c r="H4032" s="68">
        <v>9</v>
      </c>
      <c r="I4032" s="68" t="s">
        <v>9415</v>
      </c>
    </row>
    <row r="4033" spans="2:9" x14ac:dyDescent="0.3">
      <c r="B4033" s="89" t="s">
        <v>14276</v>
      </c>
      <c r="C4033" s="90" t="s">
        <v>14277</v>
      </c>
      <c r="D4033" s="91" t="s">
        <v>6301</v>
      </c>
      <c r="E4033" s="92">
        <v>189.53</v>
      </c>
      <c r="F4033" s="92">
        <v>25.76</v>
      </c>
      <c r="G4033" s="92">
        <v>215.29</v>
      </c>
      <c r="H4033" s="68">
        <v>9</v>
      </c>
      <c r="I4033" s="68" t="s">
        <v>9415</v>
      </c>
    </row>
    <row r="4034" spans="2:9" x14ac:dyDescent="0.3">
      <c r="B4034" s="89" t="s">
        <v>14278</v>
      </c>
      <c r="C4034" s="90" t="s">
        <v>14279</v>
      </c>
      <c r="D4034" s="91" t="s">
        <v>6301</v>
      </c>
      <c r="E4034" s="92">
        <v>354.68</v>
      </c>
      <c r="F4034" s="92">
        <v>62.42</v>
      </c>
      <c r="G4034" s="92">
        <v>417.1</v>
      </c>
      <c r="H4034" s="68">
        <v>9</v>
      </c>
      <c r="I4034" s="68" t="s">
        <v>9415</v>
      </c>
    </row>
    <row r="4035" spans="2:9" x14ac:dyDescent="0.3">
      <c r="B4035" s="89" t="s">
        <v>14280</v>
      </c>
      <c r="C4035" s="90" t="s">
        <v>14281</v>
      </c>
      <c r="D4035" s="91" t="s">
        <v>6357</v>
      </c>
      <c r="E4035" s="92">
        <v>91.65</v>
      </c>
      <c r="F4035" s="92">
        <v>10.44</v>
      </c>
      <c r="G4035" s="92">
        <v>102.09</v>
      </c>
      <c r="H4035" s="68">
        <v>9</v>
      </c>
      <c r="I4035" s="68" t="s">
        <v>9415</v>
      </c>
    </row>
    <row r="4036" spans="2:9" x14ac:dyDescent="0.3">
      <c r="B4036" s="89" t="s">
        <v>14282</v>
      </c>
      <c r="C4036" s="90" t="s">
        <v>14283</v>
      </c>
      <c r="D4036" s="91" t="s">
        <v>6560</v>
      </c>
      <c r="E4036" s="92">
        <v>9831.11</v>
      </c>
      <c r="F4036" s="92"/>
      <c r="G4036" s="92">
        <v>9831.11</v>
      </c>
      <c r="H4036" s="68">
        <v>9</v>
      </c>
      <c r="I4036" s="68" t="s">
        <v>9415</v>
      </c>
    </row>
    <row r="4037" spans="2:9" x14ac:dyDescent="0.3">
      <c r="B4037" s="89" t="s">
        <v>14284</v>
      </c>
      <c r="C4037" s="90" t="s">
        <v>14285</v>
      </c>
      <c r="D4037" s="91"/>
      <c r="E4037" s="92"/>
      <c r="F4037" s="92"/>
      <c r="G4037" s="92"/>
      <c r="H4037" s="68">
        <v>5</v>
      </c>
      <c r="I4037" s="68" t="s">
        <v>9415</v>
      </c>
    </row>
    <row r="4038" spans="2:9" x14ac:dyDescent="0.3">
      <c r="B4038" s="89" t="s">
        <v>14286</v>
      </c>
      <c r="C4038" s="90" t="s">
        <v>14287</v>
      </c>
      <c r="D4038" s="91" t="s">
        <v>6301</v>
      </c>
      <c r="E4038" s="92">
        <v>66.5</v>
      </c>
      <c r="F4038" s="92"/>
      <c r="G4038" s="92">
        <v>66.5</v>
      </c>
      <c r="H4038" s="68">
        <v>9</v>
      </c>
      <c r="I4038" s="68" t="s">
        <v>9415</v>
      </c>
    </row>
    <row r="4039" spans="2:9" x14ac:dyDescent="0.3">
      <c r="B4039" s="89" t="s">
        <v>14288</v>
      </c>
      <c r="C4039" s="90" t="s">
        <v>14289</v>
      </c>
      <c r="D4039" s="91" t="s">
        <v>6301</v>
      </c>
      <c r="E4039" s="92">
        <v>27.79</v>
      </c>
      <c r="F4039" s="92"/>
      <c r="G4039" s="92">
        <v>27.79</v>
      </c>
      <c r="H4039" s="68">
        <v>9</v>
      </c>
      <c r="I4039" s="68" t="s">
        <v>9415</v>
      </c>
    </row>
    <row r="4040" spans="2:9" ht="28.8" x14ac:dyDescent="0.3">
      <c r="B4040" s="89" t="s">
        <v>14290</v>
      </c>
      <c r="C4040" s="90" t="s">
        <v>14291</v>
      </c>
      <c r="D4040" s="91" t="s">
        <v>6301</v>
      </c>
      <c r="E4040" s="92">
        <v>166.87</v>
      </c>
      <c r="F4040" s="92"/>
      <c r="G4040" s="92">
        <v>166.87</v>
      </c>
      <c r="H4040" s="68">
        <v>9</v>
      </c>
      <c r="I4040" s="68" t="s">
        <v>9415</v>
      </c>
    </row>
    <row r="4041" spans="2:9" ht="28.8" x14ac:dyDescent="0.3">
      <c r="B4041" s="89" t="s">
        <v>14292</v>
      </c>
      <c r="C4041" s="90" t="s">
        <v>14293</v>
      </c>
      <c r="D4041" s="91" t="s">
        <v>6301</v>
      </c>
      <c r="E4041" s="92">
        <v>208.59</v>
      </c>
      <c r="F4041" s="92"/>
      <c r="G4041" s="92">
        <v>208.59</v>
      </c>
      <c r="H4041" s="68">
        <v>9</v>
      </c>
      <c r="I4041" s="68" t="s">
        <v>9415</v>
      </c>
    </row>
    <row r="4042" spans="2:9" ht="28.8" x14ac:dyDescent="0.3">
      <c r="B4042" s="89" t="s">
        <v>14294</v>
      </c>
      <c r="C4042" s="90" t="s">
        <v>14295</v>
      </c>
      <c r="D4042" s="91" t="s">
        <v>6301</v>
      </c>
      <c r="E4042" s="92">
        <v>68.760000000000005</v>
      </c>
      <c r="F4042" s="92"/>
      <c r="G4042" s="92">
        <v>68.760000000000005</v>
      </c>
      <c r="H4042" s="68">
        <v>9</v>
      </c>
      <c r="I4042" s="68" t="s">
        <v>9415</v>
      </c>
    </row>
    <row r="4043" spans="2:9" ht="28.8" x14ac:dyDescent="0.3">
      <c r="B4043" s="89" t="s">
        <v>14296</v>
      </c>
      <c r="C4043" s="90" t="s">
        <v>14297</v>
      </c>
      <c r="D4043" s="91" t="s">
        <v>6301</v>
      </c>
      <c r="E4043" s="92">
        <v>99.61</v>
      </c>
      <c r="F4043" s="92"/>
      <c r="G4043" s="92">
        <v>99.61</v>
      </c>
      <c r="H4043" s="68">
        <v>9</v>
      </c>
      <c r="I4043" s="68" t="s">
        <v>9415</v>
      </c>
    </row>
    <row r="4044" spans="2:9" ht="28.8" x14ac:dyDescent="0.3">
      <c r="B4044" s="89" t="s">
        <v>14298</v>
      </c>
      <c r="C4044" s="90" t="s">
        <v>14299</v>
      </c>
      <c r="D4044" s="91" t="s">
        <v>6301</v>
      </c>
      <c r="E4044" s="92">
        <v>117.91</v>
      </c>
      <c r="F4044" s="92"/>
      <c r="G4044" s="92">
        <v>117.91</v>
      </c>
      <c r="H4044" s="68">
        <v>9</v>
      </c>
      <c r="I4044" s="68" t="s">
        <v>9415</v>
      </c>
    </row>
    <row r="4045" spans="2:9" x14ac:dyDescent="0.3">
      <c r="B4045" s="89" t="s">
        <v>14300</v>
      </c>
      <c r="C4045" s="90" t="s">
        <v>14301</v>
      </c>
      <c r="D4045" s="91" t="s">
        <v>6301</v>
      </c>
      <c r="E4045" s="92">
        <v>198.6</v>
      </c>
      <c r="F4045" s="92"/>
      <c r="G4045" s="92">
        <v>198.6</v>
      </c>
      <c r="H4045" s="68">
        <v>9</v>
      </c>
      <c r="I4045" s="68" t="s">
        <v>9415</v>
      </c>
    </row>
    <row r="4046" spans="2:9" x14ac:dyDescent="0.3">
      <c r="B4046" s="89" t="s">
        <v>14302</v>
      </c>
      <c r="C4046" s="90" t="s">
        <v>14303</v>
      </c>
      <c r="D4046" s="91" t="s">
        <v>6301</v>
      </c>
      <c r="E4046" s="92">
        <v>196.85</v>
      </c>
      <c r="F4046" s="92"/>
      <c r="G4046" s="92">
        <v>196.85</v>
      </c>
      <c r="H4046" s="68">
        <v>9</v>
      </c>
      <c r="I4046" s="68" t="s">
        <v>9415</v>
      </c>
    </row>
    <row r="4047" spans="2:9" x14ac:dyDescent="0.3">
      <c r="B4047" s="89" t="s">
        <v>14304</v>
      </c>
      <c r="C4047" s="90" t="s">
        <v>14305</v>
      </c>
      <c r="D4047" s="91" t="s">
        <v>6301</v>
      </c>
      <c r="E4047" s="92">
        <v>33.04</v>
      </c>
      <c r="F4047" s="92"/>
      <c r="G4047" s="92">
        <v>33.04</v>
      </c>
      <c r="H4047" s="68">
        <v>9</v>
      </c>
      <c r="I4047" s="68" t="s">
        <v>9415</v>
      </c>
    </row>
    <row r="4048" spans="2:9" x14ac:dyDescent="0.3">
      <c r="B4048" s="89" t="s">
        <v>14306</v>
      </c>
      <c r="C4048" s="90" t="s">
        <v>14307</v>
      </c>
      <c r="D4048" s="91"/>
      <c r="E4048" s="92"/>
      <c r="F4048" s="92"/>
      <c r="G4048" s="92"/>
      <c r="H4048" s="68">
        <v>5</v>
      </c>
      <c r="I4048" s="68" t="s">
        <v>9415</v>
      </c>
    </row>
    <row r="4049" spans="2:11" ht="28.8" x14ac:dyDescent="0.3">
      <c r="B4049" s="89" t="s">
        <v>14308</v>
      </c>
      <c r="C4049" s="90" t="s">
        <v>14309</v>
      </c>
      <c r="D4049" s="91" t="s">
        <v>6301</v>
      </c>
      <c r="E4049" s="92">
        <v>853.98</v>
      </c>
      <c r="F4049" s="92">
        <v>18.760000000000002</v>
      </c>
      <c r="G4049" s="92">
        <v>872.74</v>
      </c>
      <c r="H4049" s="68">
        <v>9</v>
      </c>
      <c r="I4049" s="68" t="s">
        <v>9415</v>
      </c>
    </row>
    <row r="4050" spans="2:11" ht="28.8" x14ac:dyDescent="0.3">
      <c r="B4050" s="89" t="s">
        <v>14310</v>
      </c>
      <c r="C4050" s="90" t="s">
        <v>14311</v>
      </c>
      <c r="D4050" s="91" t="s">
        <v>6301</v>
      </c>
      <c r="E4050" s="92">
        <v>900.62</v>
      </c>
      <c r="F4050" s="92">
        <v>18.760000000000002</v>
      </c>
      <c r="G4050" s="92">
        <v>919.38</v>
      </c>
      <c r="H4050" s="68">
        <v>9</v>
      </c>
      <c r="I4050" s="68" t="s">
        <v>9415</v>
      </c>
    </row>
    <row r="4051" spans="2:11" ht="28.8" x14ac:dyDescent="0.3">
      <c r="B4051" s="89" t="s">
        <v>14312</v>
      </c>
      <c r="C4051" s="90" t="s">
        <v>14313</v>
      </c>
      <c r="D4051" s="91" t="s">
        <v>6301</v>
      </c>
      <c r="E4051" s="92">
        <v>1044.3399999999999</v>
      </c>
      <c r="F4051" s="92">
        <v>18.760000000000002</v>
      </c>
      <c r="G4051" s="92">
        <v>1063.0999999999999</v>
      </c>
      <c r="H4051" s="68">
        <v>9</v>
      </c>
      <c r="I4051" s="68" t="s">
        <v>9415</v>
      </c>
    </row>
    <row r="4052" spans="2:11" ht="28.8" x14ac:dyDescent="0.3">
      <c r="B4052" s="89" t="s">
        <v>14314</v>
      </c>
      <c r="C4052" s="90" t="s">
        <v>14315</v>
      </c>
      <c r="D4052" s="91" t="s">
        <v>6301</v>
      </c>
      <c r="E4052" s="92">
        <v>1102.31</v>
      </c>
      <c r="F4052" s="92">
        <v>18.760000000000002</v>
      </c>
      <c r="G4052" s="92">
        <v>1121.07</v>
      </c>
      <c r="H4052" s="68">
        <v>9</v>
      </c>
      <c r="I4052" s="68" t="s">
        <v>9415</v>
      </c>
    </row>
    <row r="4053" spans="2:11" ht="28.8" x14ac:dyDescent="0.3">
      <c r="B4053" s="89" t="s">
        <v>14316</v>
      </c>
      <c r="C4053" s="90" t="s">
        <v>14317</v>
      </c>
      <c r="D4053" s="91" t="s">
        <v>6301</v>
      </c>
      <c r="E4053" s="92">
        <v>1310.23</v>
      </c>
      <c r="F4053" s="92">
        <v>18.760000000000002</v>
      </c>
      <c r="G4053" s="92">
        <v>1328.99</v>
      </c>
      <c r="H4053" s="68">
        <v>9</v>
      </c>
      <c r="I4053" s="68" t="s">
        <v>9415</v>
      </c>
    </row>
    <row r="4054" spans="2:11" ht="28.8" x14ac:dyDescent="0.3">
      <c r="B4054" s="89" t="s">
        <v>14318</v>
      </c>
      <c r="C4054" s="90" t="s">
        <v>14319</v>
      </c>
      <c r="D4054" s="91" t="s">
        <v>6301</v>
      </c>
      <c r="E4054" s="92">
        <v>837.87</v>
      </c>
      <c r="F4054" s="92">
        <v>28.14</v>
      </c>
      <c r="G4054" s="92">
        <v>866.01</v>
      </c>
      <c r="H4054" s="68">
        <v>9</v>
      </c>
      <c r="I4054" s="68" t="s">
        <v>9415</v>
      </c>
    </row>
    <row r="4055" spans="2:11" ht="28.8" x14ac:dyDescent="0.3">
      <c r="B4055" s="89" t="s">
        <v>14320</v>
      </c>
      <c r="C4055" s="90" t="s">
        <v>14321</v>
      </c>
      <c r="D4055" s="91" t="s">
        <v>6301</v>
      </c>
      <c r="E4055" s="92">
        <v>902.9</v>
      </c>
      <c r="F4055" s="92">
        <v>28.14</v>
      </c>
      <c r="G4055" s="92">
        <v>931.04</v>
      </c>
      <c r="H4055" s="68">
        <v>9</v>
      </c>
      <c r="I4055" s="68" t="s">
        <v>9415</v>
      </c>
    </row>
    <row r="4056" spans="2:11" ht="28.8" x14ac:dyDescent="0.3">
      <c r="B4056" s="89" t="s">
        <v>14322</v>
      </c>
      <c r="C4056" s="90" t="s">
        <v>14323</v>
      </c>
      <c r="D4056" s="91" t="s">
        <v>6301</v>
      </c>
      <c r="E4056" s="92">
        <v>1071.46</v>
      </c>
      <c r="F4056" s="92">
        <v>28.14</v>
      </c>
      <c r="G4056" s="92">
        <v>1099.5999999999999</v>
      </c>
      <c r="H4056" s="68">
        <v>9</v>
      </c>
      <c r="I4056" s="68" t="s">
        <v>9415</v>
      </c>
    </row>
    <row r="4057" spans="2:11" x14ac:dyDescent="0.3">
      <c r="B4057" s="89" t="s">
        <v>14324</v>
      </c>
      <c r="C4057" s="90" t="s">
        <v>14325</v>
      </c>
      <c r="D4057" s="91"/>
      <c r="E4057" s="92"/>
      <c r="F4057" s="92"/>
      <c r="G4057" s="92"/>
      <c r="H4057" s="68">
        <v>5</v>
      </c>
      <c r="I4057" s="68" t="s">
        <v>9415</v>
      </c>
    </row>
    <row r="4058" spans="2:11" x14ac:dyDescent="0.3">
      <c r="B4058" s="89" t="s">
        <v>14326</v>
      </c>
      <c r="C4058" s="90" t="s">
        <v>14327</v>
      </c>
      <c r="D4058" s="91" t="s">
        <v>6249</v>
      </c>
      <c r="E4058" s="92">
        <v>1052.8599999999999</v>
      </c>
      <c r="F4058" s="92">
        <v>80.959999999999994</v>
      </c>
      <c r="G4058" s="92">
        <v>1133.82</v>
      </c>
      <c r="H4058" s="68">
        <v>9</v>
      </c>
      <c r="I4058" s="68" t="s">
        <v>9415</v>
      </c>
    </row>
    <row r="4059" spans="2:11" x14ac:dyDescent="0.3">
      <c r="B4059" s="89" t="s">
        <v>14328</v>
      </c>
      <c r="C4059" s="90" t="s">
        <v>14329</v>
      </c>
      <c r="D4059" s="91" t="s">
        <v>6249</v>
      </c>
      <c r="E4059" s="92">
        <v>2534.29</v>
      </c>
      <c r="F4059" s="92">
        <v>80.959999999999994</v>
      </c>
      <c r="G4059" s="92">
        <v>2615.25</v>
      </c>
      <c r="H4059" s="68">
        <v>9</v>
      </c>
      <c r="I4059" s="68" t="s">
        <v>9415</v>
      </c>
    </row>
    <row r="4060" spans="2:11" x14ac:dyDescent="0.3">
      <c r="B4060" s="89" t="s">
        <v>14330</v>
      </c>
      <c r="C4060" s="90" t="s">
        <v>14331</v>
      </c>
      <c r="D4060" s="91" t="s">
        <v>6249</v>
      </c>
      <c r="E4060" s="92">
        <v>3834.04</v>
      </c>
      <c r="F4060" s="92">
        <v>138.57</v>
      </c>
      <c r="G4060" s="92">
        <v>3972.61</v>
      </c>
      <c r="H4060" s="68">
        <v>9</v>
      </c>
      <c r="I4060" s="68" t="s">
        <v>9415</v>
      </c>
    </row>
    <row r="4061" spans="2:11" x14ac:dyDescent="0.3">
      <c r="B4061" s="89" t="s">
        <v>14332</v>
      </c>
      <c r="C4061" s="90" t="s">
        <v>14333</v>
      </c>
      <c r="D4061" s="91" t="s">
        <v>6249</v>
      </c>
      <c r="E4061" s="92">
        <v>3182.24</v>
      </c>
      <c r="F4061" s="92">
        <v>80.959999999999994</v>
      </c>
      <c r="G4061" s="92">
        <v>3263.2</v>
      </c>
      <c r="H4061" s="68">
        <v>9</v>
      </c>
      <c r="I4061" s="68" t="s">
        <v>9415</v>
      </c>
    </row>
    <row r="4062" spans="2:11" x14ac:dyDescent="0.3">
      <c r="B4062" s="89" t="s">
        <v>14334</v>
      </c>
      <c r="C4062" s="90" t="s">
        <v>14335</v>
      </c>
      <c r="D4062" s="91" t="s">
        <v>6249</v>
      </c>
      <c r="E4062" s="92">
        <v>1920.74</v>
      </c>
      <c r="F4062" s="92">
        <v>50.91</v>
      </c>
      <c r="G4062" s="92">
        <v>1971.65</v>
      </c>
      <c r="H4062" s="68">
        <v>9</v>
      </c>
      <c r="I4062" s="68" t="s">
        <v>9415</v>
      </c>
    </row>
    <row r="4063" spans="2:11" x14ac:dyDescent="0.3">
      <c r="B4063" s="89" t="s">
        <v>14336</v>
      </c>
      <c r="C4063" s="90" t="s">
        <v>14337</v>
      </c>
      <c r="D4063" s="91" t="s">
        <v>6249</v>
      </c>
      <c r="E4063" s="92">
        <v>1790.98</v>
      </c>
      <c r="F4063" s="92">
        <v>80.959999999999994</v>
      </c>
      <c r="G4063" s="92">
        <v>1871.94</v>
      </c>
      <c r="H4063" s="68">
        <v>9</v>
      </c>
      <c r="I4063" s="68" t="s">
        <v>9415</v>
      </c>
      <c r="K4063">
        <f>13.96*5.44588</f>
        <v>76.024484799999996</v>
      </c>
    </row>
    <row r="4064" spans="2:11" x14ac:dyDescent="0.3">
      <c r="B4064" s="89" t="s">
        <v>14338</v>
      </c>
      <c r="C4064" s="90" t="s">
        <v>14339</v>
      </c>
      <c r="D4064" s="91" t="s">
        <v>6249</v>
      </c>
      <c r="E4064" s="92">
        <v>2394.5</v>
      </c>
      <c r="F4064" s="92">
        <v>80.959999999999994</v>
      </c>
      <c r="G4064" s="92">
        <v>2475.46</v>
      </c>
      <c r="H4064" s="68">
        <v>9</v>
      </c>
      <c r="I4064" s="68" t="s">
        <v>9415</v>
      </c>
    </row>
    <row r="4065" spans="2:9" x14ac:dyDescent="0.3">
      <c r="B4065" s="89" t="s">
        <v>14340</v>
      </c>
      <c r="C4065" s="90" t="s">
        <v>14341</v>
      </c>
      <c r="D4065" s="91"/>
      <c r="E4065" s="92"/>
      <c r="F4065" s="92"/>
      <c r="G4065" s="92"/>
      <c r="H4065" s="68">
        <v>5</v>
      </c>
      <c r="I4065" s="68" t="s">
        <v>9415</v>
      </c>
    </row>
    <row r="4066" spans="2:9" x14ac:dyDescent="0.3">
      <c r="B4066" s="89" t="s">
        <v>14342</v>
      </c>
      <c r="C4066" s="90" t="s">
        <v>14343</v>
      </c>
      <c r="D4066" s="91" t="s">
        <v>6249</v>
      </c>
      <c r="E4066" s="92">
        <v>330</v>
      </c>
      <c r="F4066" s="92">
        <v>17.329999999999998</v>
      </c>
      <c r="G4066" s="92">
        <v>347.33</v>
      </c>
      <c r="H4066" s="68">
        <v>9</v>
      </c>
      <c r="I4066" s="68" t="s">
        <v>9415</v>
      </c>
    </row>
    <row r="4067" spans="2:9" x14ac:dyDescent="0.3">
      <c r="B4067" s="89" t="s">
        <v>14344</v>
      </c>
      <c r="C4067" s="90" t="s">
        <v>14345</v>
      </c>
      <c r="D4067" s="91" t="s">
        <v>6249</v>
      </c>
      <c r="E4067" s="92">
        <v>3283.16</v>
      </c>
      <c r="F4067" s="92">
        <v>38.51</v>
      </c>
      <c r="G4067" s="92">
        <v>3321.67</v>
      </c>
      <c r="H4067" s="68">
        <v>9</v>
      </c>
      <c r="I4067" s="68" t="s">
        <v>9415</v>
      </c>
    </row>
    <row r="4068" spans="2:9" x14ac:dyDescent="0.3">
      <c r="B4068" s="89" t="s">
        <v>14346</v>
      </c>
      <c r="C4068" s="90" t="s">
        <v>14347</v>
      </c>
      <c r="D4068" s="91" t="s">
        <v>6249</v>
      </c>
      <c r="E4068" s="92">
        <v>1215.81</v>
      </c>
      <c r="F4068" s="92">
        <v>25.46</v>
      </c>
      <c r="G4068" s="92">
        <v>1241.27</v>
      </c>
      <c r="H4068" s="68">
        <v>9</v>
      </c>
      <c r="I4068" s="68" t="s">
        <v>9415</v>
      </c>
    </row>
    <row r="4069" spans="2:9" x14ac:dyDescent="0.3">
      <c r="B4069" s="89" t="s">
        <v>14348</v>
      </c>
      <c r="C4069" s="90" t="s">
        <v>14349</v>
      </c>
      <c r="D4069" s="91" t="s">
        <v>6249</v>
      </c>
      <c r="E4069" s="92">
        <v>1886.67</v>
      </c>
      <c r="F4069" s="92">
        <v>436.5</v>
      </c>
      <c r="G4069" s="92">
        <v>2323.17</v>
      </c>
      <c r="H4069" s="68">
        <v>9</v>
      </c>
      <c r="I4069" s="68" t="s">
        <v>9415</v>
      </c>
    </row>
    <row r="4070" spans="2:9" x14ac:dyDescent="0.3">
      <c r="B4070" s="89" t="s">
        <v>14350</v>
      </c>
      <c r="C4070" s="90" t="s">
        <v>14351</v>
      </c>
      <c r="D4070" s="91" t="s">
        <v>6249</v>
      </c>
      <c r="E4070" s="92">
        <v>5376.89</v>
      </c>
      <c r="F4070" s="92">
        <v>509.28</v>
      </c>
      <c r="G4070" s="92">
        <v>5886.17</v>
      </c>
      <c r="H4070" s="68">
        <v>9</v>
      </c>
      <c r="I4070" s="68" t="s">
        <v>9415</v>
      </c>
    </row>
    <row r="4071" spans="2:9" x14ac:dyDescent="0.3">
      <c r="B4071" s="89" t="s">
        <v>14352</v>
      </c>
      <c r="C4071" s="90" t="s">
        <v>14353</v>
      </c>
      <c r="D4071" s="91"/>
      <c r="E4071" s="92"/>
      <c r="F4071" s="92"/>
      <c r="G4071" s="92"/>
      <c r="H4071" s="68">
        <v>5</v>
      </c>
      <c r="I4071" s="68" t="s">
        <v>9415</v>
      </c>
    </row>
    <row r="4072" spans="2:9" x14ac:dyDescent="0.3">
      <c r="B4072" s="89" t="s">
        <v>14354</v>
      </c>
      <c r="C4072" s="90" t="s">
        <v>14355</v>
      </c>
      <c r="D4072" s="91" t="s">
        <v>6249</v>
      </c>
      <c r="E4072" s="92">
        <v>74.97</v>
      </c>
      <c r="F4072" s="92">
        <v>8.35</v>
      </c>
      <c r="G4072" s="92">
        <v>83.32</v>
      </c>
      <c r="H4072" s="68">
        <v>9</v>
      </c>
      <c r="I4072" s="68" t="s">
        <v>9415</v>
      </c>
    </row>
    <row r="4073" spans="2:9" x14ac:dyDescent="0.3">
      <c r="B4073" s="89" t="s">
        <v>14356</v>
      </c>
      <c r="C4073" s="90" t="s">
        <v>14357</v>
      </c>
      <c r="D4073" s="91" t="s">
        <v>6249</v>
      </c>
      <c r="E4073" s="92">
        <v>21.28</v>
      </c>
      <c r="F4073" s="92">
        <v>6.26</v>
      </c>
      <c r="G4073" s="92">
        <v>27.54</v>
      </c>
      <c r="H4073" s="68">
        <v>9</v>
      </c>
      <c r="I4073" s="68" t="s">
        <v>9415</v>
      </c>
    </row>
    <row r="4074" spans="2:9" x14ac:dyDescent="0.3">
      <c r="B4074" s="89" t="s">
        <v>14358</v>
      </c>
      <c r="C4074" s="90" t="s">
        <v>14359</v>
      </c>
      <c r="D4074" s="91" t="s">
        <v>6249</v>
      </c>
      <c r="E4074" s="92">
        <v>11.64</v>
      </c>
      <c r="F4074" s="92">
        <v>6.26</v>
      </c>
      <c r="G4074" s="92">
        <v>17.899999999999999</v>
      </c>
      <c r="H4074" s="68">
        <v>9</v>
      </c>
      <c r="I4074" s="68" t="s">
        <v>9415</v>
      </c>
    </row>
    <row r="4075" spans="2:9" x14ac:dyDescent="0.3">
      <c r="B4075" s="89" t="s">
        <v>14360</v>
      </c>
      <c r="C4075" s="90" t="s">
        <v>14361</v>
      </c>
      <c r="D4075" s="91" t="s">
        <v>6249</v>
      </c>
      <c r="E4075" s="92">
        <v>10.09</v>
      </c>
      <c r="F4075" s="92">
        <v>6.26</v>
      </c>
      <c r="G4075" s="92">
        <v>16.350000000000001</v>
      </c>
      <c r="H4075" s="68">
        <v>9</v>
      </c>
      <c r="I4075" s="68" t="s">
        <v>9415</v>
      </c>
    </row>
    <row r="4076" spans="2:9" x14ac:dyDescent="0.3">
      <c r="B4076" s="89" t="s">
        <v>14362</v>
      </c>
      <c r="C4076" s="90" t="s">
        <v>14363</v>
      </c>
      <c r="D4076" s="91" t="s">
        <v>6249</v>
      </c>
      <c r="E4076" s="92">
        <v>15.55</v>
      </c>
      <c r="F4076" s="92">
        <v>6.26</v>
      </c>
      <c r="G4076" s="92">
        <v>21.81</v>
      </c>
      <c r="H4076" s="68">
        <v>9</v>
      </c>
      <c r="I4076" s="68" t="s">
        <v>9415</v>
      </c>
    </row>
    <row r="4077" spans="2:9" x14ac:dyDescent="0.3">
      <c r="B4077" s="89" t="s">
        <v>14364</v>
      </c>
      <c r="C4077" s="90" t="s">
        <v>14365</v>
      </c>
      <c r="D4077" s="91" t="s">
        <v>6249</v>
      </c>
      <c r="E4077" s="92">
        <v>12.13</v>
      </c>
      <c r="F4077" s="92">
        <v>6.26</v>
      </c>
      <c r="G4077" s="92">
        <v>18.39</v>
      </c>
      <c r="H4077" s="68">
        <v>9</v>
      </c>
      <c r="I4077" s="68" t="s">
        <v>9415</v>
      </c>
    </row>
    <row r="4078" spans="2:9" x14ac:dyDescent="0.3">
      <c r="B4078" s="89" t="s">
        <v>14366</v>
      </c>
      <c r="C4078" s="90" t="s">
        <v>14367</v>
      </c>
      <c r="D4078" s="91" t="s">
        <v>6249</v>
      </c>
      <c r="E4078" s="92">
        <v>33.07</v>
      </c>
      <c r="F4078" s="92">
        <v>6.98</v>
      </c>
      <c r="G4078" s="92">
        <v>40.049999999999997</v>
      </c>
      <c r="H4078" s="68">
        <v>9</v>
      </c>
      <c r="I4078" s="68" t="s">
        <v>9415</v>
      </c>
    </row>
    <row r="4079" spans="2:9" x14ac:dyDescent="0.3">
      <c r="B4079" s="89" t="s">
        <v>14368</v>
      </c>
      <c r="C4079" s="90" t="s">
        <v>14369</v>
      </c>
      <c r="D4079" s="91" t="s">
        <v>6249</v>
      </c>
      <c r="E4079" s="92">
        <v>29.54</v>
      </c>
      <c r="F4079" s="92">
        <v>6.98</v>
      </c>
      <c r="G4079" s="92">
        <v>36.520000000000003</v>
      </c>
      <c r="H4079" s="68">
        <v>9</v>
      </c>
      <c r="I4079" s="68" t="s">
        <v>9415</v>
      </c>
    </row>
    <row r="4080" spans="2:9" x14ac:dyDescent="0.3">
      <c r="B4080" s="89" t="s">
        <v>14370</v>
      </c>
      <c r="C4080" s="90" t="s">
        <v>14371</v>
      </c>
      <c r="D4080" s="91"/>
      <c r="E4080" s="92"/>
      <c r="F4080" s="92"/>
      <c r="G4080" s="92"/>
      <c r="H4080" s="68">
        <v>2</v>
      </c>
      <c r="I4080" s="68" t="s">
        <v>9415</v>
      </c>
    </row>
    <row r="4081" spans="2:9" x14ac:dyDescent="0.3">
      <c r="B4081" s="89" t="s">
        <v>14372</v>
      </c>
      <c r="C4081" s="90" t="s">
        <v>14373</v>
      </c>
      <c r="D4081" s="91"/>
      <c r="E4081" s="92"/>
      <c r="F4081" s="92"/>
      <c r="G4081" s="92"/>
      <c r="H4081" s="68">
        <v>5</v>
      </c>
      <c r="I4081" s="68" t="s">
        <v>9415</v>
      </c>
    </row>
    <row r="4082" spans="2:9" x14ac:dyDescent="0.3">
      <c r="B4082" s="89" t="s">
        <v>14374</v>
      </c>
      <c r="C4082" s="90" t="s">
        <v>14375</v>
      </c>
      <c r="D4082" s="91" t="s">
        <v>6301</v>
      </c>
      <c r="E4082" s="92">
        <v>7878.26</v>
      </c>
      <c r="F4082" s="92">
        <v>64.319999999999993</v>
      </c>
      <c r="G4082" s="92">
        <v>7942.58</v>
      </c>
      <c r="H4082" s="68">
        <v>9</v>
      </c>
      <c r="I4082" s="68" t="s">
        <v>9415</v>
      </c>
    </row>
    <row r="4083" spans="2:9" x14ac:dyDescent="0.3">
      <c r="B4083" s="89" t="s">
        <v>14376</v>
      </c>
      <c r="C4083" s="90" t="s">
        <v>14377</v>
      </c>
      <c r="D4083" s="91" t="s">
        <v>6301</v>
      </c>
      <c r="E4083" s="92">
        <v>291.95999999999998</v>
      </c>
      <c r="F4083" s="92">
        <v>64.319999999999993</v>
      </c>
      <c r="G4083" s="92">
        <v>356.28</v>
      </c>
      <c r="H4083" s="68">
        <v>9</v>
      </c>
      <c r="I4083" s="68" t="s">
        <v>9415</v>
      </c>
    </row>
    <row r="4084" spans="2:9" x14ac:dyDescent="0.3">
      <c r="B4084" s="89" t="s">
        <v>14378</v>
      </c>
      <c r="C4084" s="90" t="s">
        <v>14379</v>
      </c>
      <c r="D4084" s="91" t="s">
        <v>6301</v>
      </c>
      <c r="E4084" s="92">
        <v>1888.21</v>
      </c>
      <c r="F4084" s="92">
        <v>64.319999999999993</v>
      </c>
      <c r="G4084" s="92">
        <v>1952.53</v>
      </c>
      <c r="H4084" s="68">
        <v>9</v>
      </c>
      <c r="I4084" s="68" t="s">
        <v>9415</v>
      </c>
    </row>
    <row r="4085" spans="2:9" ht="28.8" x14ac:dyDescent="0.3">
      <c r="B4085" s="89" t="s">
        <v>14380</v>
      </c>
      <c r="C4085" s="90" t="s">
        <v>14381</v>
      </c>
      <c r="D4085" s="91" t="s">
        <v>6249</v>
      </c>
      <c r="E4085" s="92">
        <v>8.7200000000000006</v>
      </c>
      <c r="F4085" s="92">
        <v>4.66</v>
      </c>
      <c r="G4085" s="92">
        <v>13.38</v>
      </c>
      <c r="H4085" s="68">
        <v>9</v>
      </c>
      <c r="I4085" s="68" t="s">
        <v>9415</v>
      </c>
    </row>
    <row r="4086" spans="2:9" ht="28.8" x14ac:dyDescent="0.3">
      <c r="B4086" s="89" t="s">
        <v>14382</v>
      </c>
      <c r="C4086" s="90" t="s">
        <v>14383</v>
      </c>
      <c r="D4086" s="91" t="s">
        <v>6249</v>
      </c>
      <c r="E4086" s="92">
        <v>5.88</v>
      </c>
      <c r="F4086" s="92">
        <v>4.66</v>
      </c>
      <c r="G4086" s="92">
        <v>10.54</v>
      </c>
      <c r="H4086" s="68">
        <v>9</v>
      </c>
      <c r="I4086" s="68" t="s">
        <v>9415</v>
      </c>
    </row>
    <row r="4087" spans="2:9" ht="28.8" x14ac:dyDescent="0.3">
      <c r="B4087" s="89" t="s">
        <v>14384</v>
      </c>
      <c r="C4087" s="90" t="s">
        <v>14385</v>
      </c>
      <c r="D4087" s="91" t="s">
        <v>6249</v>
      </c>
      <c r="E4087" s="92">
        <v>6.32</v>
      </c>
      <c r="F4087" s="92">
        <v>4.66</v>
      </c>
      <c r="G4087" s="92">
        <v>10.98</v>
      </c>
      <c r="H4087" s="68">
        <v>9</v>
      </c>
      <c r="I4087" s="68" t="s">
        <v>9415</v>
      </c>
    </row>
    <row r="4088" spans="2:9" ht="28.8" x14ac:dyDescent="0.3">
      <c r="B4088" s="89" t="s">
        <v>14386</v>
      </c>
      <c r="C4088" s="90" t="s">
        <v>14387</v>
      </c>
      <c r="D4088" s="91" t="s">
        <v>6249</v>
      </c>
      <c r="E4088" s="92">
        <v>6.34</v>
      </c>
      <c r="F4088" s="92">
        <v>4.66</v>
      </c>
      <c r="G4088" s="92">
        <v>11</v>
      </c>
      <c r="H4088" s="68">
        <v>9</v>
      </c>
      <c r="I4088" s="68" t="s">
        <v>9415</v>
      </c>
    </row>
    <row r="4089" spans="2:9" x14ac:dyDescent="0.3">
      <c r="B4089" s="89" t="s">
        <v>14388</v>
      </c>
      <c r="C4089" s="90" t="s">
        <v>14389</v>
      </c>
      <c r="D4089" s="91" t="s">
        <v>6249</v>
      </c>
      <c r="E4089" s="92">
        <v>6.91</v>
      </c>
      <c r="F4089" s="92">
        <v>4.66</v>
      </c>
      <c r="G4089" s="92">
        <v>11.57</v>
      </c>
      <c r="H4089" s="68">
        <v>9</v>
      </c>
      <c r="I4089" s="68" t="s">
        <v>9415</v>
      </c>
    </row>
    <row r="4090" spans="2:9" x14ac:dyDescent="0.3">
      <c r="B4090" s="89" t="s">
        <v>14390</v>
      </c>
      <c r="C4090" s="90" t="s">
        <v>14391</v>
      </c>
      <c r="D4090" s="91" t="s">
        <v>6249</v>
      </c>
      <c r="E4090" s="92">
        <v>5.86</v>
      </c>
      <c r="F4090" s="92">
        <v>4.66</v>
      </c>
      <c r="G4090" s="92">
        <v>10.52</v>
      </c>
      <c r="H4090" s="68">
        <v>9</v>
      </c>
      <c r="I4090" s="68" t="s">
        <v>9415</v>
      </c>
    </row>
    <row r="4091" spans="2:9" x14ac:dyDescent="0.3">
      <c r="B4091" s="89" t="s">
        <v>14392</v>
      </c>
      <c r="C4091" s="90" t="s">
        <v>14393</v>
      </c>
      <c r="D4091" s="91" t="s">
        <v>6249</v>
      </c>
      <c r="E4091" s="92">
        <v>177.02</v>
      </c>
      <c r="F4091" s="92">
        <v>2.65</v>
      </c>
      <c r="G4091" s="92">
        <v>179.67</v>
      </c>
      <c r="H4091" s="68">
        <v>9</v>
      </c>
      <c r="I4091" s="68" t="s">
        <v>9415</v>
      </c>
    </row>
    <row r="4092" spans="2:9" x14ac:dyDescent="0.3">
      <c r="B4092" s="89" t="s">
        <v>14394</v>
      </c>
      <c r="C4092" s="90" t="s">
        <v>14395</v>
      </c>
      <c r="D4092" s="91"/>
      <c r="E4092" s="92"/>
      <c r="F4092" s="92"/>
      <c r="G4092" s="92"/>
      <c r="H4092" s="68">
        <v>5</v>
      </c>
      <c r="I4092" s="68" t="s">
        <v>9415</v>
      </c>
    </row>
    <row r="4093" spans="2:9" x14ac:dyDescent="0.3">
      <c r="B4093" s="89" t="s">
        <v>14396</v>
      </c>
      <c r="C4093" s="90" t="s">
        <v>14397</v>
      </c>
      <c r="D4093" s="91" t="s">
        <v>6249</v>
      </c>
      <c r="E4093" s="92">
        <v>8.67</v>
      </c>
      <c r="F4093" s="92">
        <v>40.67</v>
      </c>
      <c r="G4093" s="92">
        <v>49.34</v>
      </c>
      <c r="H4093" s="68">
        <v>9</v>
      </c>
      <c r="I4093" s="68" t="s">
        <v>9415</v>
      </c>
    </row>
    <row r="4094" spans="2:9" x14ac:dyDescent="0.3">
      <c r="B4094" s="89" t="s">
        <v>14398</v>
      </c>
      <c r="C4094" s="90" t="s">
        <v>14399</v>
      </c>
      <c r="D4094" s="91"/>
      <c r="E4094" s="92"/>
      <c r="F4094" s="92"/>
      <c r="G4094" s="92"/>
      <c r="H4094" s="68">
        <v>5</v>
      </c>
      <c r="I4094" s="68" t="s">
        <v>9415</v>
      </c>
    </row>
    <row r="4095" spans="2:9" ht="28.8" x14ac:dyDescent="0.3">
      <c r="B4095" s="89" t="s">
        <v>14400</v>
      </c>
      <c r="C4095" s="90" t="s">
        <v>14401</v>
      </c>
      <c r="D4095" s="91" t="s">
        <v>6249</v>
      </c>
      <c r="E4095" s="92">
        <v>102.9</v>
      </c>
      <c r="F4095" s="92">
        <v>5.47</v>
      </c>
      <c r="G4095" s="92">
        <v>108.37</v>
      </c>
      <c r="H4095" s="68">
        <v>9</v>
      </c>
      <c r="I4095" s="68" t="s">
        <v>9415</v>
      </c>
    </row>
    <row r="4096" spans="2:9" ht="28.8" x14ac:dyDescent="0.3">
      <c r="B4096" s="89" t="s">
        <v>14402</v>
      </c>
      <c r="C4096" s="90" t="s">
        <v>14403</v>
      </c>
      <c r="D4096" s="91" t="s">
        <v>6249</v>
      </c>
      <c r="E4096" s="92">
        <v>33.31</v>
      </c>
      <c r="F4096" s="92">
        <v>1.1299999999999999</v>
      </c>
      <c r="G4096" s="92">
        <v>34.44</v>
      </c>
      <c r="H4096" s="68">
        <v>9</v>
      </c>
      <c r="I4096" s="68" t="s">
        <v>9415</v>
      </c>
    </row>
    <row r="4097" spans="2:9" x14ac:dyDescent="0.3">
      <c r="B4097" s="89" t="s">
        <v>14404</v>
      </c>
      <c r="C4097" s="90" t="s">
        <v>14405</v>
      </c>
      <c r="D4097" s="91" t="s">
        <v>6301</v>
      </c>
      <c r="E4097" s="92">
        <v>51.21</v>
      </c>
      <c r="F4097" s="92"/>
      <c r="G4097" s="92">
        <v>51.21</v>
      </c>
      <c r="H4097" s="68">
        <v>9</v>
      </c>
      <c r="I4097" s="68" t="s">
        <v>9415</v>
      </c>
    </row>
    <row r="4098" spans="2:9" x14ac:dyDescent="0.3">
      <c r="B4098" s="89" t="s">
        <v>14406</v>
      </c>
      <c r="C4098" s="90" t="s">
        <v>14407</v>
      </c>
      <c r="D4098" s="91" t="s">
        <v>6812</v>
      </c>
      <c r="E4098" s="92">
        <v>20.87</v>
      </c>
      <c r="F4098" s="92"/>
      <c r="G4098" s="92">
        <v>20.87</v>
      </c>
      <c r="H4098" s="68">
        <v>9</v>
      </c>
      <c r="I4098" s="68" t="s">
        <v>9415</v>
      </c>
    </row>
    <row r="4099" spans="2:9" x14ac:dyDescent="0.3">
      <c r="B4099" s="89" t="s">
        <v>14408</v>
      </c>
      <c r="C4099" s="90" t="s">
        <v>14409</v>
      </c>
      <c r="D4099" s="91"/>
      <c r="E4099" s="92"/>
      <c r="F4099" s="92"/>
      <c r="G4099" s="92"/>
      <c r="H4099" s="68">
        <v>2</v>
      </c>
      <c r="I4099" s="68"/>
    </row>
    <row r="4100" spans="2:9" x14ac:dyDescent="0.3">
      <c r="B4100" s="89" t="s">
        <v>14410</v>
      </c>
      <c r="C4100" s="90" t="s">
        <v>14411</v>
      </c>
      <c r="D4100" s="91"/>
      <c r="E4100" s="92"/>
      <c r="F4100" s="92"/>
      <c r="G4100" s="92"/>
      <c r="H4100" s="68">
        <v>5</v>
      </c>
      <c r="I4100" s="68"/>
    </row>
    <row r="4101" spans="2:9" x14ac:dyDescent="0.3">
      <c r="B4101" s="89" t="s">
        <v>14412</v>
      </c>
      <c r="C4101" s="90" t="s">
        <v>14413</v>
      </c>
      <c r="D4101" s="91" t="s">
        <v>6249</v>
      </c>
      <c r="E4101" s="92">
        <v>591.48</v>
      </c>
      <c r="F4101" s="92"/>
      <c r="G4101" s="92">
        <v>591.48</v>
      </c>
      <c r="H4101" s="68">
        <v>9</v>
      </c>
      <c r="I4101" s="68"/>
    </row>
  </sheetData>
  <mergeCells count="4">
    <mergeCell ref="C1:G1"/>
    <mergeCell ref="B2:G2"/>
    <mergeCell ref="B3:G3"/>
    <mergeCell ref="B4:G4"/>
  </mergeCells>
  <conditionalFormatting sqref="B9:B4101">
    <cfRule type="expression" dxfId="75" priority="6" stopIfTrue="1">
      <formula>H9&lt;6</formula>
    </cfRule>
  </conditionalFormatting>
  <conditionalFormatting sqref="C9:C4101">
    <cfRule type="expression" dxfId="74" priority="5" stopIfTrue="1">
      <formula>H9&lt;6</formula>
    </cfRule>
  </conditionalFormatting>
  <conditionalFormatting sqref="D9:D4101">
    <cfRule type="expression" dxfId="73" priority="4" stopIfTrue="1">
      <formula>H9&lt;6</formula>
    </cfRule>
  </conditionalFormatting>
  <conditionalFormatting sqref="E9:E4101">
    <cfRule type="expression" dxfId="72" priority="3" stopIfTrue="1">
      <formula>H9&lt;6</formula>
    </cfRule>
  </conditionalFormatting>
  <conditionalFormatting sqref="F9:F4101">
    <cfRule type="expression" dxfId="71" priority="2" stopIfTrue="1">
      <formula>H9&lt;6</formula>
    </cfRule>
  </conditionalFormatting>
  <conditionalFormatting sqref="G9:G4101">
    <cfRule type="expression" dxfId="70" priority="1" stopIfTrue="1">
      <formula>H9&lt;6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J12"/>
  <sheetViews>
    <sheetView workbookViewId="0">
      <selection activeCell="I25" sqref="I25"/>
    </sheetView>
  </sheetViews>
  <sheetFormatPr defaultColWidth="9.109375" defaultRowHeight="14.4" x14ac:dyDescent="0.3"/>
  <cols>
    <col min="1" max="1" width="9.109375" style="166"/>
    <col min="2" max="2" width="42.33203125" style="166" customWidth="1"/>
    <col min="3" max="3" width="13.5546875" style="166" customWidth="1"/>
    <col min="4" max="4" width="17.6640625" style="166" customWidth="1"/>
    <col min="5" max="5" width="12.88671875" style="166" customWidth="1"/>
    <col min="6" max="6" width="15.44140625" style="166" customWidth="1"/>
    <col min="7" max="7" width="12.109375" style="166" customWidth="1"/>
    <col min="8" max="8" width="13" style="166" customWidth="1"/>
    <col min="9" max="16384" width="9.109375" style="166"/>
  </cols>
  <sheetData>
    <row r="2" spans="2:10" x14ac:dyDescent="0.3">
      <c r="B2" s="560" t="s">
        <v>14662</v>
      </c>
      <c r="C2" s="560"/>
      <c r="D2" s="560"/>
      <c r="E2" s="560"/>
      <c r="F2" s="560"/>
      <c r="G2" s="560"/>
      <c r="H2" s="560"/>
    </row>
    <row r="3" spans="2:10" ht="30" customHeight="1" x14ac:dyDescent="0.3">
      <c r="B3" s="557" t="s">
        <v>14588</v>
      </c>
      <c r="C3" s="558"/>
      <c r="D3" s="558"/>
      <c r="E3" s="558"/>
      <c r="F3" s="558"/>
      <c r="G3" s="558"/>
      <c r="H3" s="559"/>
    </row>
    <row r="4" spans="2:10" x14ac:dyDescent="0.3">
      <c r="B4" s="560" t="s">
        <v>14584</v>
      </c>
      <c r="C4" s="560"/>
      <c r="D4" s="560"/>
      <c r="E4" s="560"/>
      <c r="F4" s="560"/>
      <c r="G4" s="560"/>
      <c r="H4" s="560"/>
    </row>
    <row r="5" spans="2:10" x14ac:dyDescent="0.3">
      <c r="B5" s="262" t="s">
        <v>6215</v>
      </c>
      <c r="C5" s="262" t="s">
        <v>6213</v>
      </c>
      <c r="D5" s="262" t="s">
        <v>6214</v>
      </c>
      <c r="E5" s="262" t="s">
        <v>14456</v>
      </c>
      <c r="F5" s="262" t="s">
        <v>14457</v>
      </c>
      <c r="G5" s="262" t="s">
        <v>14458</v>
      </c>
      <c r="H5" s="262" t="s">
        <v>6222</v>
      </c>
    </row>
    <row r="6" spans="2:10" ht="39.6" x14ac:dyDescent="0.3">
      <c r="B6" s="255" t="s">
        <v>14578</v>
      </c>
      <c r="C6" s="256" t="s">
        <v>14583</v>
      </c>
      <c r="D6" s="256">
        <v>7696</v>
      </c>
      <c r="E6" s="255" t="s">
        <v>6357</v>
      </c>
      <c r="F6" s="256">
        <v>0.61050000000000004</v>
      </c>
      <c r="G6" s="258">
        <v>95.99</v>
      </c>
      <c r="H6" s="259">
        <f t="shared" ref="H6:H11" si="0">F6*G6</f>
        <v>58.601894999999999</v>
      </c>
    </row>
    <row r="7" spans="2:10" ht="26.4" x14ac:dyDescent="0.3">
      <c r="B7" s="257" t="s">
        <v>14579</v>
      </c>
      <c r="C7" s="256" t="s">
        <v>14583</v>
      </c>
      <c r="D7" s="256">
        <v>11002</v>
      </c>
      <c r="E7" s="255" t="s">
        <v>6812</v>
      </c>
      <c r="F7" s="256">
        <v>2.5000000000000001E-3</v>
      </c>
      <c r="G7" s="258">
        <v>34.1</v>
      </c>
      <c r="H7" s="259">
        <f t="shared" si="0"/>
        <v>8.5250000000000006E-2</v>
      </c>
      <c r="J7" s="260"/>
    </row>
    <row r="8" spans="2:10" ht="39.6" x14ac:dyDescent="0.3">
      <c r="B8" s="257" t="s">
        <v>14580</v>
      </c>
      <c r="C8" s="256" t="s">
        <v>14583</v>
      </c>
      <c r="D8" s="256">
        <v>43130</v>
      </c>
      <c r="E8" s="255" t="s">
        <v>6812</v>
      </c>
      <c r="F8" s="256">
        <v>7.9699999999999993E-2</v>
      </c>
      <c r="G8" s="258">
        <v>20.55</v>
      </c>
      <c r="H8" s="259">
        <f t="shared" si="0"/>
        <v>1.6378349999999999</v>
      </c>
    </row>
    <row r="9" spans="2:10" ht="26.4" x14ac:dyDescent="0.3">
      <c r="B9" s="257" t="s">
        <v>14581</v>
      </c>
      <c r="C9" s="256" t="s">
        <v>14583</v>
      </c>
      <c r="D9" s="256">
        <v>88315</v>
      </c>
      <c r="E9" s="255" t="s">
        <v>6549</v>
      </c>
      <c r="F9" s="256">
        <v>0.97740000000000005</v>
      </c>
      <c r="G9" s="258">
        <v>24.03</v>
      </c>
      <c r="H9" s="259">
        <f t="shared" si="0"/>
        <v>23.486922000000003</v>
      </c>
    </row>
    <row r="10" spans="2:10" ht="26.4" x14ac:dyDescent="0.3">
      <c r="B10" s="257" t="s">
        <v>14616</v>
      </c>
      <c r="C10" s="256" t="s">
        <v>14583</v>
      </c>
      <c r="D10" s="256">
        <v>88316</v>
      </c>
      <c r="E10" s="255" t="s">
        <v>6549</v>
      </c>
      <c r="F10" s="256">
        <v>0.97740000000000005</v>
      </c>
      <c r="G10" s="258">
        <v>21.12</v>
      </c>
      <c r="H10" s="259">
        <f t="shared" si="0"/>
        <v>20.642688000000003</v>
      </c>
    </row>
    <row r="11" spans="2:10" ht="66" x14ac:dyDescent="0.3">
      <c r="B11" s="257" t="s">
        <v>14582</v>
      </c>
      <c r="C11" s="256" t="s">
        <v>14583</v>
      </c>
      <c r="D11" s="256">
        <v>94962</v>
      </c>
      <c r="E11" s="255" t="s">
        <v>6382</v>
      </c>
      <c r="F11" s="256">
        <v>4.4999999999999997E-3</v>
      </c>
      <c r="G11" s="258">
        <v>295.31</v>
      </c>
      <c r="H11" s="259">
        <f t="shared" si="0"/>
        <v>1.3288949999999999</v>
      </c>
    </row>
    <row r="12" spans="2:10" x14ac:dyDescent="0.3">
      <c r="B12" s="554" t="s">
        <v>14471</v>
      </c>
      <c r="C12" s="555"/>
      <c r="D12" s="555"/>
      <c r="E12" s="555"/>
      <c r="F12" s="555"/>
      <c r="G12" s="556"/>
      <c r="H12" s="261">
        <f>ROUND(SUM(H6:H11),2)</f>
        <v>105.78</v>
      </c>
    </row>
  </sheetData>
  <mergeCells count="4">
    <mergeCell ref="B12:G12"/>
    <mergeCell ref="B3:H3"/>
    <mergeCell ref="B4:H4"/>
    <mergeCell ref="B2:H2"/>
  </mergeCells>
  <conditionalFormatting sqref="G9 H6:H11">
    <cfRule type="expression" dxfId="69" priority="41" stopIfTrue="1">
      <formula>AND($B6&lt;&gt;"COMPOSICAO",$B6&lt;&gt;"INSUMO",$B6&lt;&gt;"")</formula>
    </cfRule>
    <cfRule type="expression" dxfId="68" priority="42" stopIfTrue="1">
      <formula>AND(OR($B6="COMPOSICAO",$B6="INSUMO",$B6&lt;&gt;""),$B6&lt;&gt;"")</formula>
    </cfRule>
  </conditionalFormatting>
  <conditionalFormatting sqref="D6">
    <cfRule type="expression" dxfId="67" priority="87" stopIfTrue="1">
      <formula>AND($B6&lt;&gt;"COMPOSICAO",$B6&lt;&gt;"INSUMO",$B6&lt;&gt;"")</formula>
    </cfRule>
    <cfRule type="expression" dxfId="66" priority="88" stopIfTrue="1">
      <formula>AND(OR($B6="COMPOSICAO",$B6="INSUMO",$B6&lt;&gt;""),$B6&lt;&gt;"")</formula>
    </cfRule>
  </conditionalFormatting>
  <conditionalFormatting sqref="B6">
    <cfRule type="expression" dxfId="65" priority="85" stopIfTrue="1">
      <formula>AND($B6&lt;&gt;"COMPOSICAO",$B6&lt;&gt;"INSUMO",$B6&lt;&gt;"")</formula>
    </cfRule>
    <cfRule type="expression" dxfId="64" priority="86" stopIfTrue="1">
      <formula>AND(OR($B6="COMPOSICAO",$B6="INSUMO",$B6&lt;&gt;""),$B6&lt;&gt;"")</formula>
    </cfRule>
  </conditionalFormatting>
  <conditionalFormatting sqref="E6">
    <cfRule type="expression" dxfId="63" priority="83" stopIfTrue="1">
      <formula>AND($B6&lt;&gt;"COMPOSICAO",$B6&lt;&gt;"INSUMO",$B6&lt;&gt;"")</formula>
    </cfRule>
    <cfRule type="expression" dxfId="62" priority="84" stopIfTrue="1">
      <formula>AND(OR($B6="COMPOSICAO",$B6="INSUMO",$B6&lt;&gt;""),$B6&lt;&gt;"")</formula>
    </cfRule>
  </conditionalFormatting>
  <conditionalFormatting sqref="F6">
    <cfRule type="expression" dxfId="61" priority="81" stopIfTrue="1">
      <formula>AND($B6&lt;&gt;"COMPOSICAO",$B6&lt;&gt;"INSUMO",$B6&lt;&gt;"")</formula>
    </cfRule>
    <cfRule type="expression" dxfId="60" priority="82" stopIfTrue="1">
      <formula>AND(OR($B6="COMPOSICAO",$B6="INSUMO",$B6&lt;&gt;""),$B6&lt;&gt;"")</formula>
    </cfRule>
  </conditionalFormatting>
  <conditionalFormatting sqref="G6">
    <cfRule type="expression" dxfId="59" priority="79" stopIfTrue="1">
      <formula>AND($B6&lt;&gt;"COMPOSICAO",$B6&lt;&gt;"INSUMO",$B6&lt;&gt;"")</formula>
    </cfRule>
    <cfRule type="expression" dxfId="58" priority="80" stopIfTrue="1">
      <formula>AND(OR($B6="COMPOSICAO",$B6="INSUMO",$B6&lt;&gt;""),$B6&lt;&gt;"")</formula>
    </cfRule>
  </conditionalFormatting>
  <conditionalFormatting sqref="B7">
    <cfRule type="expression" dxfId="57" priority="67" stopIfTrue="1">
      <formula>AND($B7&lt;&gt;"COMPOSICAO",$B7&lt;&gt;"INSUMO",$B7&lt;&gt;"")</formula>
    </cfRule>
    <cfRule type="expression" dxfId="56" priority="68" stopIfTrue="1">
      <formula>AND(OR($B7="COMPOSICAO",$B7="INSUMO",$B7&lt;&gt;""),$B7&lt;&gt;"")</formula>
    </cfRule>
  </conditionalFormatting>
  <conditionalFormatting sqref="D7">
    <cfRule type="expression" dxfId="55" priority="65" stopIfTrue="1">
      <formula>AND($B7&lt;&gt;"COMPOSICAO",$B7&lt;&gt;"INSUMO",$B7&lt;&gt;"")</formula>
    </cfRule>
    <cfRule type="expression" dxfId="54" priority="66" stopIfTrue="1">
      <formula>AND(OR($B7="COMPOSICAO",$B7="INSUMO",$B7&lt;&gt;""),$B7&lt;&gt;"")</formula>
    </cfRule>
  </conditionalFormatting>
  <conditionalFormatting sqref="E7">
    <cfRule type="expression" dxfId="53" priority="63" stopIfTrue="1">
      <formula>AND($B7&lt;&gt;"COMPOSICAO",$B7&lt;&gt;"INSUMO",$B7&lt;&gt;"")</formula>
    </cfRule>
    <cfRule type="expression" dxfId="52" priority="64" stopIfTrue="1">
      <formula>AND(OR($B7="COMPOSICAO",$B7="INSUMO",$B7&lt;&gt;""),$B7&lt;&gt;"")</formula>
    </cfRule>
  </conditionalFormatting>
  <conditionalFormatting sqref="F7">
    <cfRule type="expression" dxfId="51" priority="61" stopIfTrue="1">
      <formula>AND($B7&lt;&gt;"COMPOSICAO",$B7&lt;&gt;"INSUMO",$B7&lt;&gt;"")</formula>
    </cfRule>
    <cfRule type="expression" dxfId="50" priority="62" stopIfTrue="1">
      <formula>AND(OR($B7="COMPOSICAO",$B7="INSUMO",$B7&lt;&gt;""),$B7&lt;&gt;"")</formula>
    </cfRule>
  </conditionalFormatting>
  <conditionalFormatting sqref="G7">
    <cfRule type="expression" dxfId="49" priority="59" stopIfTrue="1">
      <formula>AND($B7&lt;&gt;"COMPOSICAO",$B7&lt;&gt;"INSUMO",$B7&lt;&gt;"")</formula>
    </cfRule>
    <cfRule type="expression" dxfId="48" priority="60" stopIfTrue="1">
      <formula>AND(OR($B7="COMPOSICAO",$B7="INSUMO",$B7&lt;&gt;""),$B7&lt;&gt;"")</formula>
    </cfRule>
  </conditionalFormatting>
  <conditionalFormatting sqref="B8">
    <cfRule type="expression" dxfId="47" priority="57" stopIfTrue="1">
      <formula>AND($B8&lt;&gt;"COMPOSICAO",$B8&lt;&gt;"INSUMO",$B8&lt;&gt;"")</formula>
    </cfRule>
    <cfRule type="expression" dxfId="46" priority="58" stopIfTrue="1">
      <formula>AND(OR($B8="COMPOSICAO",$B8="INSUMO",$B8&lt;&gt;""),$B8&lt;&gt;"")</formula>
    </cfRule>
  </conditionalFormatting>
  <conditionalFormatting sqref="D8">
    <cfRule type="expression" dxfId="45" priority="35" stopIfTrue="1">
      <formula>AND($B8&lt;&gt;"COMPOSICAO",$B8&lt;&gt;"INSUMO",$B8&lt;&gt;"")</formula>
    </cfRule>
    <cfRule type="expression" dxfId="44" priority="36" stopIfTrue="1">
      <formula>AND(OR($B8="COMPOSICAO",$B8="INSUMO",$B8&lt;&gt;""),$B8&lt;&gt;"")</formula>
    </cfRule>
  </conditionalFormatting>
  <conditionalFormatting sqref="E8">
    <cfRule type="expression" dxfId="43" priority="53" stopIfTrue="1">
      <formula>AND($B8&lt;&gt;"COMPOSICAO",$B8&lt;&gt;"INSUMO",$B8&lt;&gt;"")</formula>
    </cfRule>
    <cfRule type="expression" dxfId="42" priority="54" stopIfTrue="1">
      <formula>AND(OR($B8="COMPOSICAO",$B8="INSUMO",$B8&lt;&gt;""),$B8&lt;&gt;"")</formula>
    </cfRule>
  </conditionalFormatting>
  <conditionalFormatting sqref="F8">
    <cfRule type="expression" dxfId="41" priority="51" stopIfTrue="1">
      <formula>AND($B8&lt;&gt;"COMPOSICAO",$B8&lt;&gt;"INSUMO",$B8&lt;&gt;"")</formula>
    </cfRule>
    <cfRule type="expression" dxfId="40" priority="52" stopIfTrue="1">
      <formula>AND(OR($B8="COMPOSICAO",$B8="INSUMO",$B8&lt;&gt;""),$B8&lt;&gt;"")</formula>
    </cfRule>
  </conditionalFormatting>
  <conditionalFormatting sqref="G8">
    <cfRule type="expression" dxfId="39" priority="49" stopIfTrue="1">
      <formula>AND($B8&lt;&gt;"COMPOSICAO",$B8&lt;&gt;"INSUMO",$B8&lt;&gt;"")</formula>
    </cfRule>
    <cfRule type="expression" dxfId="38" priority="50" stopIfTrue="1">
      <formula>AND(OR($B8="COMPOSICAO",$B8="INSUMO",$B8&lt;&gt;""),$B8&lt;&gt;"")</formula>
    </cfRule>
  </conditionalFormatting>
  <conditionalFormatting sqref="B9">
    <cfRule type="expression" dxfId="37" priority="47" stopIfTrue="1">
      <formula>AND($B9&lt;&gt;"COMPOSICAO",$B9&lt;&gt;"INSUMO",$B9&lt;&gt;"")</formula>
    </cfRule>
    <cfRule type="expression" dxfId="36" priority="48" stopIfTrue="1">
      <formula>AND(OR($B9="COMPOSICAO",$B9="INSUMO",$B9&lt;&gt;""),$B9&lt;&gt;"")</formula>
    </cfRule>
  </conditionalFormatting>
  <conditionalFormatting sqref="E9">
    <cfRule type="expression" dxfId="35" priority="45" stopIfTrue="1">
      <formula>AND($B9&lt;&gt;"COMPOSICAO",$B9&lt;&gt;"INSUMO",$B9&lt;&gt;"")</formula>
    </cfRule>
    <cfRule type="expression" dxfId="34" priority="46" stopIfTrue="1">
      <formula>AND(OR($B9="COMPOSICAO",$B9="INSUMO",$B9&lt;&gt;""),$B9&lt;&gt;"")</formula>
    </cfRule>
  </conditionalFormatting>
  <conditionalFormatting sqref="F9">
    <cfRule type="expression" dxfId="33" priority="43" stopIfTrue="1">
      <formula>AND($B9&lt;&gt;"COMPOSICAO",$B9&lt;&gt;"INSUMO",$B9&lt;&gt;"")</formula>
    </cfRule>
    <cfRule type="expression" dxfId="32" priority="44" stopIfTrue="1">
      <formula>AND(OR($B9="COMPOSICAO",$B9="INSUMO",$B9&lt;&gt;""),$B9&lt;&gt;"")</formula>
    </cfRule>
  </conditionalFormatting>
  <conditionalFormatting sqref="B11">
    <cfRule type="expression" dxfId="31" priority="39" stopIfTrue="1">
      <formula>AND($B11&lt;&gt;"COMPOSICAO",$B11&lt;&gt;"INSUMO",$B11&lt;&gt;"")</formula>
    </cfRule>
    <cfRule type="expression" dxfId="30" priority="40" stopIfTrue="1">
      <formula>AND(OR($B11="COMPOSICAO",$B11="INSUMO",$B11&lt;&gt;""),$B11&lt;&gt;"")</formula>
    </cfRule>
  </conditionalFormatting>
  <conditionalFormatting sqref="D9">
    <cfRule type="expression" dxfId="29" priority="37" stopIfTrue="1">
      <formula>AND($B9&lt;&gt;"COMPOSICAO",$B9&lt;&gt;"INSUMO",$B9&lt;&gt;"")</formula>
    </cfRule>
    <cfRule type="expression" dxfId="28" priority="38" stopIfTrue="1">
      <formula>AND(OR($B9="COMPOSICAO",$B9="INSUMO",$B9&lt;&gt;""),$B9&lt;&gt;"")</formula>
    </cfRule>
  </conditionalFormatting>
  <conditionalFormatting sqref="C11">
    <cfRule type="expression" dxfId="27" priority="17" stopIfTrue="1">
      <formula>AND($B11&lt;&gt;"COMPOSICAO",$B11&lt;&gt;"INSUMO",$B11&lt;&gt;"")</formula>
    </cfRule>
    <cfRule type="expression" dxfId="26" priority="18" stopIfTrue="1">
      <formula>AND(OR($B11="COMPOSICAO",$B11="INSUMO",$B11&lt;&gt;""),$B11&lt;&gt;"")</formula>
    </cfRule>
  </conditionalFormatting>
  <conditionalFormatting sqref="D11">
    <cfRule type="expression" dxfId="25" priority="33" stopIfTrue="1">
      <formula>AND($B11&lt;&gt;"COMPOSICAO",$B11&lt;&gt;"INSUMO",$B11&lt;&gt;"")</formula>
    </cfRule>
    <cfRule type="expression" dxfId="24" priority="34" stopIfTrue="1">
      <formula>AND(OR($B11="COMPOSICAO",$B11="INSUMO",$B11&lt;&gt;""),$B11&lt;&gt;"")</formula>
    </cfRule>
  </conditionalFormatting>
  <conditionalFormatting sqref="G11">
    <cfRule type="expression" dxfId="23" priority="27" stopIfTrue="1">
      <formula>AND($B11&lt;&gt;"COMPOSICAO",$B11&lt;&gt;"INSUMO",$B11&lt;&gt;"")</formula>
    </cfRule>
    <cfRule type="expression" dxfId="22" priority="28" stopIfTrue="1">
      <formula>AND(OR($B11="COMPOSICAO",$B11="INSUMO",$B11&lt;&gt;""),$B11&lt;&gt;"")</formula>
    </cfRule>
  </conditionalFormatting>
  <conditionalFormatting sqref="E11">
    <cfRule type="expression" dxfId="21" priority="31" stopIfTrue="1">
      <formula>AND($B11&lt;&gt;"COMPOSICAO",$B11&lt;&gt;"INSUMO",$B11&lt;&gt;"")</formula>
    </cfRule>
    <cfRule type="expression" dxfId="20" priority="32" stopIfTrue="1">
      <formula>AND(OR($B11="COMPOSICAO",$B11="INSUMO",$B11&lt;&gt;""),$B11&lt;&gt;"")</formula>
    </cfRule>
  </conditionalFormatting>
  <conditionalFormatting sqref="F11">
    <cfRule type="expression" dxfId="19" priority="29" stopIfTrue="1">
      <formula>AND($B11&lt;&gt;"COMPOSICAO",$B11&lt;&gt;"INSUMO",$B11&lt;&gt;"")</formula>
    </cfRule>
    <cfRule type="expression" dxfId="18" priority="30" stopIfTrue="1">
      <formula>AND(OR($B11="COMPOSICAO",$B11="INSUMO",$B11&lt;&gt;""),$B11&lt;&gt;"")</formula>
    </cfRule>
  </conditionalFormatting>
  <conditionalFormatting sqref="C6">
    <cfRule type="expression" dxfId="17" priority="25" stopIfTrue="1">
      <formula>AND($B6&lt;&gt;"COMPOSICAO",$B6&lt;&gt;"INSUMO",$B6&lt;&gt;"")</formula>
    </cfRule>
    <cfRule type="expression" dxfId="16" priority="26" stopIfTrue="1">
      <formula>AND(OR($B6="COMPOSICAO",$B6="INSUMO",$B6&lt;&gt;""),$B6&lt;&gt;"")</formula>
    </cfRule>
  </conditionalFormatting>
  <conditionalFormatting sqref="C7">
    <cfRule type="expression" dxfId="15" priority="23" stopIfTrue="1">
      <formula>AND($B7&lt;&gt;"COMPOSICAO",$B7&lt;&gt;"INSUMO",$B7&lt;&gt;"")</formula>
    </cfRule>
    <cfRule type="expression" dxfId="14" priority="24" stopIfTrue="1">
      <formula>AND(OR($B7="COMPOSICAO",$B7="INSUMO",$B7&lt;&gt;""),$B7&lt;&gt;"")</formula>
    </cfRule>
  </conditionalFormatting>
  <conditionalFormatting sqref="C9:C10">
    <cfRule type="expression" dxfId="13" priority="21" stopIfTrue="1">
      <formula>AND($B9&lt;&gt;"COMPOSICAO",$B9&lt;&gt;"INSUMO",$B9&lt;&gt;"")</formula>
    </cfRule>
    <cfRule type="expression" dxfId="12" priority="22" stopIfTrue="1">
      <formula>AND(OR($B9="COMPOSICAO",$B9="INSUMO",$B9&lt;&gt;""),$B9&lt;&gt;"")</formula>
    </cfRule>
  </conditionalFormatting>
  <conditionalFormatting sqref="C8">
    <cfRule type="expression" dxfId="11" priority="19" stopIfTrue="1">
      <formula>AND($B8&lt;&gt;"COMPOSICAO",$B8&lt;&gt;"INSUMO",$B8&lt;&gt;"")</formula>
    </cfRule>
    <cfRule type="expression" dxfId="10" priority="20" stopIfTrue="1">
      <formula>AND(OR($B8="COMPOSICAO",$B8="INSUMO",$B8&lt;&gt;""),$B8&lt;&gt;"")</formula>
    </cfRule>
  </conditionalFormatting>
  <conditionalFormatting sqref="B10">
    <cfRule type="expression" dxfId="9" priority="13" stopIfTrue="1">
      <formula>AND($B10&lt;&gt;"COMPOSICAO",$B10&lt;&gt;"INSUMO",$B10&lt;&gt;"")</formula>
    </cfRule>
    <cfRule type="expression" dxfId="8" priority="14" stopIfTrue="1">
      <formula>AND(OR($B10="COMPOSICAO",$B10="INSUMO",$B10&lt;&gt;""),$B10&lt;&gt;"")</formula>
    </cfRule>
  </conditionalFormatting>
  <conditionalFormatting sqref="D10">
    <cfRule type="expression" dxfId="7" priority="11" stopIfTrue="1">
      <formula>AND($B10&lt;&gt;"COMPOSICAO",$B10&lt;&gt;"INSUMO",$B10&lt;&gt;"")</formula>
    </cfRule>
    <cfRule type="expression" dxfId="6" priority="12" stopIfTrue="1">
      <formula>AND(OR($B10="COMPOSICAO",$B10="INSUMO",$B10&lt;&gt;""),$B10&lt;&gt;"")</formula>
    </cfRule>
  </conditionalFormatting>
  <conditionalFormatting sqref="E10">
    <cfRule type="expression" dxfId="5" priority="7" stopIfTrue="1">
      <formula>AND($B10&lt;&gt;"COMPOSICAO",$B10&lt;&gt;"INSUMO",$B10&lt;&gt;"")</formula>
    </cfRule>
    <cfRule type="expression" dxfId="4" priority="8" stopIfTrue="1">
      <formula>AND(OR($B10="COMPOSICAO",$B10="INSUMO",$B10&lt;&gt;""),$B10&lt;&gt;"")</formula>
    </cfRule>
  </conditionalFormatting>
  <conditionalFormatting sqref="F10">
    <cfRule type="expression" dxfId="3" priority="5" stopIfTrue="1">
      <formula>AND($B10&lt;&gt;"COMPOSICAO",$B10&lt;&gt;"INSUMO",$B10&lt;&gt;"")</formula>
    </cfRule>
    <cfRule type="expression" dxfId="2" priority="6" stopIfTrue="1">
      <formula>AND(OR($B10="COMPOSICAO",$B10="INSUMO",$B10&lt;&gt;""),$B10&lt;&gt;"")</formula>
    </cfRule>
  </conditionalFormatting>
  <conditionalFormatting sqref="G10">
    <cfRule type="expression" dxfId="1" priority="1" stopIfTrue="1">
      <formula>AND($B10&lt;&gt;"COMPOSICAO",$B10&lt;&gt;"INSUMO",$B10&lt;&gt;"")</formula>
    </cfRule>
    <cfRule type="expression" dxfId="0" priority="2" stopIfTrue="1">
      <formula>AND(OR($B10="COMPOSICAO",$B10="INSUMO",$B10&lt;&gt;""),$B10&lt;&gt;"")</formula>
    </cfRule>
  </conditionalFormatting>
  <printOptions horizontalCentered="1"/>
  <pageMargins left="0.19685039370078741" right="0.19685039370078741" top="8.2677165354330722" bottom="0.39370078740157483" header="0.31496062992125984" footer="0.31496062992125984"/>
  <pageSetup paperSize="9" scale="10" fitToHeight="1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I6"/>
  <sheetViews>
    <sheetView workbookViewId="0">
      <selection activeCell="I6" sqref="I6"/>
    </sheetView>
  </sheetViews>
  <sheetFormatPr defaultColWidth="9.109375" defaultRowHeight="14.4" x14ac:dyDescent="0.3"/>
  <cols>
    <col min="1" max="3" width="9.109375" style="68"/>
    <col min="4" max="4" width="41.33203125" style="68" customWidth="1"/>
    <col min="5" max="5" width="11.44140625" style="68" customWidth="1"/>
    <col min="6" max="6" width="18.6640625" style="68" bestFit="1" customWidth="1"/>
    <col min="7" max="7" width="17.5546875" style="68" bestFit="1" customWidth="1"/>
    <col min="8" max="8" width="16.6640625" style="68" bestFit="1" customWidth="1"/>
    <col min="9" max="9" width="14.5546875" style="68" bestFit="1" customWidth="1"/>
    <col min="10" max="16384" width="9.109375" style="68"/>
  </cols>
  <sheetData>
    <row r="2" spans="3:9" x14ac:dyDescent="0.3">
      <c r="C2" s="560" t="s">
        <v>14663</v>
      </c>
      <c r="D2" s="560"/>
      <c r="E2" s="560"/>
      <c r="F2" s="560"/>
      <c r="G2" s="560"/>
      <c r="H2" s="560"/>
      <c r="I2" s="560"/>
    </row>
    <row r="3" spans="3:9" x14ac:dyDescent="0.3">
      <c r="C3" s="410">
        <v>1</v>
      </c>
      <c r="D3" s="557" t="s">
        <v>14664</v>
      </c>
      <c r="E3" s="558"/>
      <c r="F3" s="558"/>
      <c r="G3" s="558"/>
      <c r="H3" s="558"/>
      <c r="I3" s="558"/>
    </row>
    <row r="4" spans="3:9" x14ac:dyDescent="0.3">
      <c r="C4" s="561" t="s">
        <v>6212</v>
      </c>
      <c r="D4" s="561" t="s">
        <v>14665</v>
      </c>
      <c r="E4" s="561" t="s">
        <v>14456</v>
      </c>
      <c r="F4" s="561" t="s">
        <v>14666</v>
      </c>
      <c r="G4" s="561"/>
      <c r="H4" s="561"/>
      <c r="I4" s="561" t="s">
        <v>14667</v>
      </c>
    </row>
    <row r="5" spans="3:9" x14ac:dyDescent="0.3">
      <c r="C5" s="561"/>
      <c r="D5" s="561"/>
      <c r="E5" s="561"/>
      <c r="F5" s="412" t="s">
        <v>14668</v>
      </c>
      <c r="G5" s="412" t="s">
        <v>14669</v>
      </c>
      <c r="H5" s="412" t="s">
        <v>14670</v>
      </c>
      <c r="I5" s="561"/>
    </row>
    <row r="6" spans="3:9" ht="28.8" x14ac:dyDescent="0.3">
      <c r="C6" s="409" t="s">
        <v>6223</v>
      </c>
      <c r="D6" s="411" t="s">
        <v>14671</v>
      </c>
      <c r="E6" s="411" t="s">
        <v>6249</v>
      </c>
      <c r="F6" s="413">
        <v>650</v>
      </c>
      <c r="G6" s="413">
        <v>550</v>
      </c>
      <c r="H6" s="413">
        <v>700</v>
      </c>
      <c r="I6" s="414">
        <f>ROUND(AVERAGE(F6:H6),2)</f>
        <v>633.33000000000004</v>
      </c>
    </row>
  </sheetData>
  <mergeCells count="7">
    <mergeCell ref="C2:I2"/>
    <mergeCell ref="D3:I3"/>
    <mergeCell ref="F4:H4"/>
    <mergeCell ref="E4:E5"/>
    <mergeCell ref="D4:D5"/>
    <mergeCell ref="C4:C5"/>
    <mergeCell ref="I4:I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MEMO_MARIQ</vt:lpstr>
      <vt:lpstr>ORC_MARIQ </vt:lpstr>
      <vt:lpstr>QUADRO DE RESUMO</vt:lpstr>
      <vt:lpstr>CRONOGRAMA</vt:lpstr>
      <vt:lpstr>BDI</vt:lpstr>
      <vt:lpstr>FDE_10_21</vt:lpstr>
      <vt:lpstr>CDHU_183</vt:lpstr>
      <vt:lpstr>COMPOSIÇÃO</vt:lpstr>
      <vt:lpstr>ORÇAMENTO</vt:lpstr>
      <vt:lpstr>CRONOGRAMA!Area_de_impressao</vt:lpstr>
      <vt:lpstr>'ORC_MARIQ '!Area_de_impressao</vt:lpstr>
      <vt:lpstr>'QUADRO DE RESUMO'!Area_de_impressao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Claudia_Lic</cp:lastModifiedBy>
  <cp:lastPrinted>2022-01-28T12:33:48Z</cp:lastPrinted>
  <dcterms:created xsi:type="dcterms:W3CDTF">2021-12-08T19:37:46Z</dcterms:created>
  <dcterms:modified xsi:type="dcterms:W3CDTF">2022-04-26T17:00:02Z</dcterms:modified>
</cp:coreProperties>
</file>